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5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  <sheet name="Додаток 6" sheetId="6" r:id="rId6"/>
  </sheets>
  <externalReferences>
    <externalReference r:id="rId9"/>
  </externalReferences>
  <definedNames>
    <definedName name="_xlfn.AGGREGATE" hidden="1">#NAME?</definedName>
    <definedName name="_Б21000" localSheetId="3">#REF!</definedName>
    <definedName name="_Б21000">#REF!</definedName>
    <definedName name="_Б22000" localSheetId="3">#REF!</definedName>
    <definedName name="_Б22000">#REF!</definedName>
    <definedName name="_Б22100" localSheetId="3">#REF!</definedName>
    <definedName name="_Б22100">#REF!</definedName>
    <definedName name="_Б22110" localSheetId="3">#REF!</definedName>
    <definedName name="_Б22110">#REF!</definedName>
    <definedName name="_Б22111" localSheetId="3">#REF!</definedName>
    <definedName name="_Б22111">#REF!</definedName>
    <definedName name="_Б22112" localSheetId="3">#REF!</definedName>
    <definedName name="_Б22112">#REF!</definedName>
    <definedName name="_Б22200" localSheetId="3">#REF!</definedName>
    <definedName name="_Б22200">#REF!</definedName>
    <definedName name="_Б23000" localSheetId="3">#REF!</definedName>
    <definedName name="_Б23000">#REF!</definedName>
    <definedName name="_Б24000" localSheetId="3">#REF!</definedName>
    <definedName name="_Б24000">#REF!</definedName>
    <definedName name="_Б25000" localSheetId="3">#REF!</definedName>
    <definedName name="_Б25000">#REF!</definedName>
    <definedName name="_Б41000" localSheetId="3">#REF!</definedName>
    <definedName name="_Б41000">#REF!</definedName>
    <definedName name="_Б42000" localSheetId="3">#REF!</definedName>
    <definedName name="_Б42000">#REF!</definedName>
    <definedName name="_Б43000" localSheetId="3">#REF!</definedName>
    <definedName name="_Б43000">#REF!</definedName>
    <definedName name="_Б44000" localSheetId="3">#REF!</definedName>
    <definedName name="_Б44000">#REF!</definedName>
    <definedName name="_Б45000" localSheetId="3">#REF!</definedName>
    <definedName name="_Б45000">#REF!</definedName>
    <definedName name="_Б46000" localSheetId="3">#REF!</definedName>
    <definedName name="_Б46000">#REF!</definedName>
    <definedName name="_В010100" localSheetId="3">#REF!</definedName>
    <definedName name="_В010100">#REF!</definedName>
    <definedName name="_В010200" localSheetId="3">#REF!</definedName>
    <definedName name="_В010200">#REF!</definedName>
    <definedName name="_В040000" localSheetId="3">#REF!</definedName>
    <definedName name="_В040000">#REF!</definedName>
    <definedName name="_В050000" localSheetId="3">#REF!</definedName>
    <definedName name="_В050000">#REF!</definedName>
    <definedName name="_В060000" localSheetId="3">#REF!</definedName>
    <definedName name="_В060000">#REF!</definedName>
    <definedName name="_В070000" localSheetId="3">#REF!</definedName>
    <definedName name="_В070000">#REF!</definedName>
    <definedName name="_В080000" localSheetId="3">#REF!</definedName>
    <definedName name="_В080000">#REF!</definedName>
    <definedName name="_В090000" localSheetId="3">#REF!</definedName>
    <definedName name="_В090000">#REF!</definedName>
    <definedName name="_В090200" localSheetId="3">#REF!</definedName>
    <definedName name="_В090200">#REF!</definedName>
    <definedName name="_В090201" localSheetId="3">#REF!</definedName>
    <definedName name="_В090201">#REF!</definedName>
    <definedName name="_В090202" localSheetId="3">#REF!</definedName>
    <definedName name="_В090202">#REF!</definedName>
    <definedName name="_В090203" localSheetId="3">#REF!</definedName>
    <definedName name="_В090203">#REF!</definedName>
    <definedName name="_В090300" localSheetId="3">#REF!</definedName>
    <definedName name="_В090300">#REF!</definedName>
    <definedName name="_В090301" localSheetId="3">#REF!</definedName>
    <definedName name="_В090301">#REF!</definedName>
    <definedName name="_В090302" localSheetId="3">#REF!</definedName>
    <definedName name="_В090302">#REF!</definedName>
    <definedName name="_В090303" localSheetId="3">#REF!</definedName>
    <definedName name="_В090303">#REF!</definedName>
    <definedName name="_В090304" localSheetId="3">#REF!</definedName>
    <definedName name="_В090304">#REF!</definedName>
    <definedName name="_В090305" localSheetId="3">#REF!</definedName>
    <definedName name="_В090305">#REF!</definedName>
    <definedName name="_В090306" localSheetId="3">#REF!</definedName>
    <definedName name="_В090306">#REF!</definedName>
    <definedName name="_В090307" localSheetId="3">#REF!</definedName>
    <definedName name="_В090307">#REF!</definedName>
    <definedName name="_В090400" localSheetId="3">#REF!</definedName>
    <definedName name="_В090400">#REF!</definedName>
    <definedName name="_В090405" localSheetId="3">#REF!</definedName>
    <definedName name="_В090405">#REF!</definedName>
    <definedName name="_В090412" localSheetId="3">#REF!</definedName>
    <definedName name="_В090412">#REF!</definedName>
    <definedName name="_В090601" localSheetId="3">#REF!</definedName>
    <definedName name="_В090601">#REF!</definedName>
    <definedName name="_В090700" localSheetId="3">#REF!</definedName>
    <definedName name="_В090700">#REF!</definedName>
    <definedName name="_В090900" localSheetId="3">#REF!</definedName>
    <definedName name="_В090900">#REF!</definedName>
    <definedName name="_В091100" localSheetId="3">#REF!</definedName>
    <definedName name="_В091100">#REF!</definedName>
    <definedName name="_В091200" localSheetId="3">#REF!</definedName>
    <definedName name="_В091200">#REF!</definedName>
    <definedName name="_В100000" localSheetId="3">#REF!</definedName>
    <definedName name="_В100000">#REF!</definedName>
    <definedName name="_В100100" localSheetId="3">#REF!</definedName>
    <definedName name="_В100100">#REF!</definedName>
    <definedName name="_В100103" localSheetId="3">#REF!</definedName>
    <definedName name="_В100103">#REF!</definedName>
    <definedName name="_В100200" localSheetId="3">#REF!</definedName>
    <definedName name="_В100200">#REF!</definedName>
    <definedName name="_В100203" localSheetId="3">#REF!</definedName>
    <definedName name="_В100203">#REF!</definedName>
    <definedName name="_В100204" localSheetId="3">#REF!</definedName>
    <definedName name="_В100204">#REF!</definedName>
    <definedName name="_В110000" localSheetId="3">#REF!</definedName>
    <definedName name="_В110000">#REF!</definedName>
    <definedName name="_В120000" localSheetId="3">#REF!</definedName>
    <definedName name="_В120000">#REF!</definedName>
    <definedName name="_В130000" localSheetId="3">#REF!</definedName>
    <definedName name="_В130000">#REF!</definedName>
    <definedName name="_В140000" localSheetId="3">#REF!</definedName>
    <definedName name="_В140000">#REF!</definedName>
    <definedName name="_В140102" localSheetId="3">#REF!</definedName>
    <definedName name="_В140102">#REF!</definedName>
    <definedName name="_В150000" localSheetId="3">#REF!</definedName>
    <definedName name="_В150000">#REF!</definedName>
    <definedName name="_В150101" localSheetId="3">#REF!</definedName>
    <definedName name="_В150101">#REF!</definedName>
    <definedName name="_В160000" localSheetId="3">#REF!</definedName>
    <definedName name="_В160000">#REF!</definedName>
    <definedName name="_В160100" localSheetId="3">#REF!</definedName>
    <definedName name="_В160100">#REF!</definedName>
    <definedName name="_В160103" localSheetId="3">#REF!</definedName>
    <definedName name="_В160103">#REF!</definedName>
    <definedName name="_В160200" localSheetId="3">#REF!</definedName>
    <definedName name="_В160200">#REF!</definedName>
    <definedName name="_В160300" localSheetId="3">#REF!</definedName>
    <definedName name="_В160300">#REF!</definedName>
    <definedName name="_В160304" localSheetId="3">#REF!</definedName>
    <definedName name="_В160304">#REF!</definedName>
    <definedName name="_В170000" localSheetId="3">#REF!</definedName>
    <definedName name="_В170000">#REF!</definedName>
    <definedName name="_В170100" localSheetId="3">#REF!</definedName>
    <definedName name="_В170100">#REF!</definedName>
    <definedName name="_В170101" localSheetId="3">#REF!</definedName>
    <definedName name="_В170101">#REF!</definedName>
    <definedName name="_В170300" localSheetId="3">#REF!</definedName>
    <definedName name="_В170300">#REF!</definedName>
    <definedName name="_В170303" localSheetId="3">#REF!</definedName>
    <definedName name="_В170303">#REF!</definedName>
    <definedName name="_В170600" localSheetId="3">#REF!</definedName>
    <definedName name="_В170600">#REF!</definedName>
    <definedName name="_В170601" localSheetId="3">#REF!</definedName>
    <definedName name="_В170601">#REF!</definedName>
    <definedName name="_В170700" localSheetId="3">#REF!</definedName>
    <definedName name="_В170700">#REF!</definedName>
    <definedName name="_В170703" localSheetId="3">#REF!</definedName>
    <definedName name="_В170703">#REF!</definedName>
    <definedName name="_В200000" localSheetId="3">#REF!</definedName>
    <definedName name="_В200000">#REF!</definedName>
    <definedName name="_В210000" localSheetId="3">#REF!</definedName>
    <definedName name="_В210000">#REF!</definedName>
    <definedName name="_В210200" localSheetId="3">#REF!</definedName>
    <definedName name="_В210200">#REF!</definedName>
    <definedName name="_В240000" localSheetId="3">#REF!</definedName>
    <definedName name="_В240000">#REF!</definedName>
    <definedName name="_В240600" localSheetId="3">#REF!</definedName>
    <definedName name="_В240600">#REF!</definedName>
    <definedName name="_В250000" localSheetId="3">#REF!</definedName>
    <definedName name="_В250000">#REF!</definedName>
    <definedName name="_В250102" localSheetId="3">#REF!</definedName>
    <definedName name="_В250102">#REF!</definedName>
    <definedName name="_В250200" localSheetId="3">#REF!</definedName>
    <definedName name="_В250200">#REF!</definedName>
    <definedName name="_В250301" localSheetId="3">#REF!</definedName>
    <definedName name="_В250301">#REF!</definedName>
    <definedName name="_В250307" localSheetId="3">#REF!</definedName>
    <definedName name="_В250307">#REF!</definedName>
    <definedName name="_В250500" localSheetId="3">#REF!</definedName>
    <definedName name="_В250500">#REF!</definedName>
    <definedName name="_В250501" localSheetId="3">#REF!</definedName>
    <definedName name="_В250501">#REF!</definedName>
    <definedName name="_В250502" localSheetId="3">#REF!</definedName>
    <definedName name="_В250502">#REF!</definedName>
    <definedName name="_Д100000" localSheetId="3">#REF!</definedName>
    <definedName name="_Д100000">#REF!</definedName>
    <definedName name="_Д110000" localSheetId="3">#REF!</definedName>
    <definedName name="_Д110000">#REF!</definedName>
    <definedName name="_Д110100" localSheetId="3">#REF!</definedName>
    <definedName name="_Д110100">#REF!</definedName>
    <definedName name="_Д110200" localSheetId="3">#REF!</definedName>
    <definedName name="_Д110200">#REF!</definedName>
    <definedName name="_Д120000" localSheetId="3">#REF!</definedName>
    <definedName name="_Д120000">#REF!</definedName>
    <definedName name="_Д120200" localSheetId="3">#REF!</definedName>
    <definedName name="_Д120200">#REF!</definedName>
    <definedName name="_Д130000" localSheetId="3">#REF!</definedName>
    <definedName name="_Д130000">#REF!</definedName>
    <definedName name="_Д130100" localSheetId="3">#REF!</definedName>
    <definedName name="_Д130100">#REF!</definedName>
    <definedName name="_Д130200" localSheetId="3">#REF!</definedName>
    <definedName name="_Д130200">#REF!</definedName>
    <definedName name="_Д130300" localSheetId="3">#REF!</definedName>
    <definedName name="_Д130300">#REF!</definedName>
    <definedName name="_Д130500" localSheetId="3">#REF!</definedName>
    <definedName name="_Д130500">#REF!</definedName>
    <definedName name="_Д140000" localSheetId="3">#REF!</definedName>
    <definedName name="_Д140000">#REF!</definedName>
    <definedName name="_Д140601" localSheetId="3">#REF!</definedName>
    <definedName name="_Д140601">#REF!</definedName>
    <definedName name="_Д140602" localSheetId="3">#REF!</definedName>
    <definedName name="_Д140602">#REF!</definedName>
    <definedName name="_Д140603" localSheetId="3">#REF!</definedName>
    <definedName name="_Д140603">#REF!</definedName>
    <definedName name="_Д140700" localSheetId="3">#REF!</definedName>
    <definedName name="_Д140700">#REF!</definedName>
    <definedName name="_Д160000" localSheetId="3">#REF!</definedName>
    <definedName name="_Д160000">#REF!</definedName>
    <definedName name="_Д160100" localSheetId="3">#REF!</definedName>
    <definedName name="_Д160100">#REF!</definedName>
    <definedName name="_Д160200" localSheetId="3">#REF!</definedName>
    <definedName name="_Д160200">#REF!</definedName>
    <definedName name="_Д160300" localSheetId="3">#REF!</definedName>
    <definedName name="_Д160300">#REF!</definedName>
    <definedName name="_Д200000" localSheetId="3">#REF!</definedName>
    <definedName name="_Д200000">#REF!</definedName>
    <definedName name="_Д210000" localSheetId="3">#REF!</definedName>
    <definedName name="_Д210000">#REF!</definedName>
    <definedName name="_Д210700" localSheetId="3">#REF!</definedName>
    <definedName name="_Д210700">#REF!</definedName>
    <definedName name="_Д220000" localSheetId="3">#REF!</definedName>
    <definedName name="_Д220000">#REF!</definedName>
    <definedName name="_Д220800" localSheetId="3">#REF!</definedName>
    <definedName name="_Д220800">#REF!</definedName>
    <definedName name="_Д220900" localSheetId="3">#REF!</definedName>
    <definedName name="_Д220900">#REF!</definedName>
    <definedName name="_Д230000" localSheetId="3">#REF!</definedName>
    <definedName name="_Д230000">#REF!</definedName>
    <definedName name="_Д240000" localSheetId="3">#REF!</definedName>
    <definedName name="_Д240000">#REF!</definedName>
    <definedName name="_Д240800" localSheetId="3">#REF!</definedName>
    <definedName name="_Д240800">#REF!</definedName>
    <definedName name="_Д400000" localSheetId="3">#REF!</definedName>
    <definedName name="_Д400000">#REF!</definedName>
    <definedName name="_Д410100" localSheetId="3">#REF!</definedName>
    <definedName name="_Д410100">#REF!</definedName>
    <definedName name="_Д410400" localSheetId="3">#REF!</definedName>
    <definedName name="_Д410400">#REF!</definedName>
    <definedName name="_Д500000" localSheetId="3">#REF!</definedName>
    <definedName name="_Д500000">#REF!</definedName>
    <definedName name="_Д500800" localSheetId="3">#REF!</definedName>
    <definedName name="_Д500800">#REF!</definedName>
    <definedName name="_Д500900" localSheetId="3">#REF!</definedName>
    <definedName name="_Д500900">#REF!</definedName>
    <definedName name="_Е1000" localSheetId="3">#REF!</definedName>
    <definedName name="_Е1000">#REF!</definedName>
    <definedName name="_Е1100" localSheetId="3">#REF!</definedName>
    <definedName name="_Е1100">#REF!</definedName>
    <definedName name="_Е1110" localSheetId="3">#REF!</definedName>
    <definedName name="_Е1110">#REF!</definedName>
    <definedName name="_Е1120" localSheetId="3">#REF!</definedName>
    <definedName name="_Е1120">#REF!</definedName>
    <definedName name="_Е1130" localSheetId="3">#REF!</definedName>
    <definedName name="_Е1130">#REF!</definedName>
    <definedName name="_Е1140" localSheetId="3">#REF!</definedName>
    <definedName name="_Е1140">#REF!</definedName>
    <definedName name="_Е1150" localSheetId="3">#REF!</definedName>
    <definedName name="_Е1150">#REF!</definedName>
    <definedName name="_Е1160" localSheetId="3">#REF!</definedName>
    <definedName name="_Е1160">#REF!</definedName>
    <definedName name="_Е1161" localSheetId="3">#REF!</definedName>
    <definedName name="_Е1161">#REF!</definedName>
    <definedName name="_Е1162" localSheetId="3">#REF!</definedName>
    <definedName name="_Е1162">#REF!</definedName>
    <definedName name="_Е1163" localSheetId="3">#REF!</definedName>
    <definedName name="_Е1163">#REF!</definedName>
    <definedName name="_Е1164" localSheetId="3">#REF!</definedName>
    <definedName name="_Е1164">#REF!</definedName>
    <definedName name="_Е1170" localSheetId="3">#REF!</definedName>
    <definedName name="_Е1170">#REF!</definedName>
    <definedName name="_Е1200" localSheetId="3">#REF!</definedName>
    <definedName name="_Е1200">#REF!</definedName>
    <definedName name="_Е1300" localSheetId="3">#REF!</definedName>
    <definedName name="_Е1300">#REF!</definedName>
    <definedName name="_Е1340" localSheetId="3">#REF!</definedName>
    <definedName name="_Е1340">#REF!</definedName>
    <definedName name="_Е2000" localSheetId="3">#REF!</definedName>
    <definedName name="_Е2000">#REF!</definedName>
    <definedName name="_Е2100" localSheetId="3">#REF!</definedName>
    <definedName name="_Е2100">#REF!</definedName>
    <definedName name="_Е2110" localSheetId="3">#REF!</definedName>
    <definedName name="_Е2110">#REF!</definedName>
    <definedName name="_Е2120" localSheetId="3">#REF!</definedName>
    <definedName name="_Е2120">#REF!</definedName>
    <definedName name="_Е2130" localSheetId="3">#REF!</definedName>
    <definedName name="_Е2130">#REF!</definedName>
    <definedName name="_Е2200" localSheetId="3">#REF!</definedName>
    <definedName name="_Е2200">#REF!</definedName>
    <definedName name="_Е2300" localSheetId="3">#REF!</definedName>
    <definedName name="_Е2300">#REF!</definedName>
    <definedName name="_Е3000" localSheetId="3">#REF!</definedName>
    <definedName name="_Е3000">#REF!</definedName>
    <definedName name="_Е4000" localSheetId="3">#REF!</definedName>
    <definedName name="_Е4000">#REF!</definedName>
    <definedName name="_ІБ900501" localSheetId="3">#REF!</definedName>
    <definedName name="_ІБ900501">#REF!</definedName>
    <definedName name="_ІБ900502" localSheetId="3">#REF!</definedName>
    <definedName name="_ІБ900502">#REF!</definedName>
    <definedName name="_ІВ900201" localSheetId="3">#REF!</definedName>
    <definedName name="_ІВ900201">#REF!</definedName>
    <definedName name="_ІВ900202" localSheetId="3">#REF!</definedName>
    <definedName name="_ІВ900202">#REF!</definedName>
    <definedName name="_ІД900101" localSheetId="3">#REF!</definedName>
    <definedName name="_ІД900101">#REF!</definedName>
    <definedName name="_ІД900102" localSheetId="3">#REF!</definedName>
    <definedName name="_ІД900102">#REF!</definedName>
    <definedName name="_ІЕ900203" localSheetId="3">#REF!</definedName>
    <definedName name="_ІЕ900203">#REF!</definedName>
    <definedName name="_ІЕ900300" localSheetId="3">#REF!</definedName>
    <definedName name="_ІЕ900300">#REF!</definedName>
    <definedName name="_ІФ900400" localSheetId="3">#REF!</definedName>
    <definedName name="_ІФ900400">#REF!</definedName>
    <definedName name="_Ф100000" localSheetId="3">#REF!</definedName>
    <definedName name="_Ф100000">#REF!</definedName>
    <definedName name="_Ф101000" localSheetId="3">#REF!</definedName>
    <definedName name="_Ф101000">#REF!</definedName>
    <definedName name="_Ф102000" localSheetId="3">#REF!</definedName>
    <definedName name="_Ф102000">#REF!</definedName>
    <definedName name="_Ф201000" localSheetId="3">#REF!</definedName>
    <definedName name="_Ф201000">#REF!</definedName>
    <definedName name="_Ф201010" localSheetId="3">#REF!</definedName>
    <definedName name="_Ф201010">#REF!</definedName>
    <definedName name="_Ф201011" localSheetId="3">#REF!</definedName>
    <definedName name="_Ф201011">#REF!</definedName>
    <definedName name="_Ф201012" localSheetId="3">#REF!</definedName>
    <definedName name="_Ф201012">#REF!</definedName>
    <definedName name="_Ф201020" localSheetId="3">#REF!</definedName>
    <definedName name="_Ф201020">#REF!</definedName>
    <definedName name="_Ф201021" localSheetId="3">#REF!</definedName>
    <definedName name="_Ф201021">#REF!</definedName>
    <definedName name="_Ф201022" localSheetId="3">#REF!</definedName>
    <definedName name="_Ф201022">#REF!</definedName>
    <definedName name="_Ф201030" localSheetId="3">#REF!</definedName>
    <definedName name="_Ф201030">#REF!</definedName>
    <definedName name="_Ф201031" localSheetId="3">#REF!</definedName>
    <definedName name="_Ф201031">#REF!</definedName>
    <definedName name="_Ф201032" localSheetId="3">#REF!</definedName>
    <definedName name="_Ф201032">#REF!</definedName>
    <definedName name="_Ф202000" localSheetId="3">#REF!</definedName>
    <definedName name="_Ф202000">#REF!</definedName>
    <definedName name="_Ф202010" localSheetId="3">#REF!</definedName>
    <definedName name="_Ф202010">#REF!</definedName>
    <definedName name="_Ф202011" localSheetId="3">#REF!</definedName>
    <definedName name="_Ф202011">#REF!</definedName>
    <definedName name="_Ф202012" localSheetId="3">#REF!</definedName>
    <definedName name="_Ф202012">#REF!</definedName>
    <definedName name="_Ф203000" localSheetId="3">#REF!</definedName>
    <definedName name="_Ф203000">#REF!</definedName>
    <definedName name="_Ф203010" localSheetId="3">#REF!</definedName>
    <definedName name="_Ф203010">#REF!</definedName>
    <definedName name="_Ф203011" localSheetId="3">#REF!</definedName>
    <definedName name="_Ф203011">#REF!</definedName>
    <definedName name="_Ф203012" localSheetId="3">#REF!</definedName>
    <definedName name="_Ф203012">#REF!</definedName>
    <definedName name="_Ф204000" localSheetId="3">#REF!</definedName>
    <definedName name="_Ф204000">#REF!</definedName>
    <definedName name="_Ф205000" localSheetId="3">#REF!</definedName>
    <definedName name="_Ф205000">#REF!</definedName>
    <definedName name="_Ф206000" localSheetId="3">#REF!</definedName>
    <definedName name="_Ф206000">#REF!</definedName>
    <definedName name="_Ф206001" localSheetId="3">#REF!</definedName>
    <definedName name="_Ф206001">#REF!</definedName>
    <definedName name="_Ф206002" localSheetId="3">#REF!</definedName>
    <definedName name="_Ф206002">#REF!</definedName>
    <definedName name="_xlnm._FilterDatabase" localSheetId="3" hidden="1">'Додаток 4'!$K$11:$K$13</definedName>
    <definedName name="В68" localSheetId="3">#REF!</definedName>
    <definedName name="В68">#REF!</definedName>
    <definedName name="вс" localSheetId="3">#REF!</definedName>
    <definedName name="вс">#REF!</definedName>
    <definedName name="_xlnm.Print_Titles" localSheetId="0">'Додаток 1'!$8:$11</definedName>
    <definedName name="_xlnm.Print_Titles" localSheetId="2">'Додаток 3'!$9:$13</definedName>
    <definedName name="_xlnm.Print_Titles" localSheetId="3">'Додаток 4'!$9:$9</definedName>
    <definedName name="_xlnm.Print_Titles" localSheetId="5">'Додаток 6'!$9:$11</definedName>
    <definedName name="_xlnm.Print_Area" localSheetId="0">'Додаток 1'!$A$1:$F$117</definedName>
    <definedName name="_xlnm.Print_Area" localSheetId="3">'Додаток 4'!$A$1:$J$15</definedName>
  </definedNames>
  <calcPr fullCalcOnLoad="1"/>
</workbook>
</file>

<file path=xl/sharedStrings.xml><?xml version="1.0" encoding="utf-8"?>
<sst xmlns="http://schemas.openxmlformats.org/spreadsheetml/2006/main" count="835" uniqueCount="515">
  <si>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</si>
  <si>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</si>
  <si>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</si>
  <si>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</si>
  <si>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рішення сесії міської ради від 14.12.2023 №23/</t>
  </si>
  <si>
    <t>0118311</t>
  </si>
  <si>
    <t>52,9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</si>
  <si>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</si>
  <si>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</si>
  <si>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0110160</t>
  </si>
  <si>
    <t>0511</t>
  </si>
  <si>
    <t>Охорона та раціональне використання природних ресурсів</t>
  </si>
  <si>
    <t xml:space="preserve">Програма технічного і фінансового забезпечення, вдосконалення та розвитку системи централізованого оповіщення і зв’язку Городоцької міської територіальної громади на 2023-2024 роки.
</t>
  </si>
  <si>
    <t>рішення сесії міської ради від 09.02.2023р. №23/28-5342</t>
  </si>
  <si>
    <t>Додаток 1</t>
  </si>
  <si>
    <t>13548000000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</si>
  <si>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</si>
  <si>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</si>
  <si>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</si>
  <si>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</si>
  <si>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</si>
  <si>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</si>
  <si>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</si>
  <si>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</si>
  <si>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</si>
  <si>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</si>
  <si>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</si>
  <si>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</si>
  <si>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</si>
  <si>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</si>
  <si>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</si>
  <si>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</si>
  <si>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</si>
  <si>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</si>
  <si>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</si>
  <si>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</si>
  <si>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</si>
  <si>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</si>
  <si>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</si>
  <si>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</si>
  <si>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</si>
  <si>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</si>
  <si>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</si>
  <si>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</si>
  <si>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</si>
  <si>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</si>
  <si>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</si>
  <si>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</si>
  <si>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</si>
  <si>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13030700</t>
  </si>
  <si>
    <t>Рентна плата за користування надрами для видобування нафти </t>
  </si>
  <si>
    <t>13030800</t>
  </si>
  <si>
    <t>Рентна плата за користування надрами для видобування природного газу 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</si>
  <si>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</si>
  <si>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</si>
  <si>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</si>
  <si>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</si>
  <si>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</si>
  <si>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</si>
  <si>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</si>
  <si>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</si>
  <si>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</si>
  <si>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</si>
  <si>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</si>
  <si>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</si>
  <si>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</si>
  <si>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</si>
  <si>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</si>
  <si>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</si>
  <si>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</si>
  <si>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</si>
  <si>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</si>
  <si>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</si>
  <si>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</si>
  <si>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</si>
  <si>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</si>
  <si>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</si>
  <si>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</si>
  <si>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</si>
  <si>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</si>
  <si>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</si>
  <si>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</si>
  <si>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</si>
  <si>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</si>
  <si>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18011100</t>
  </si>
  <si>
    <t>Транспортний податок з юридичних осіб </t>
  </si>
  <si>
    <t>18020000</t>
  </si>
  <si>
    <t>Збір за місця для паркування транспортних засобів </t>
  </si>
  <si>
    <t>18020100</t>
  </si>
  <si>
    <t>Збір за місця для паркування транспортних засобів, сплачений юридичними особами </t>
  </si>
  <si>
    <t>18020200</t>
  </si>
  <si>
    <t>Збір за місця для паркування транспортних засобів, сплачений фізичними особами 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</si>
  <si>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</si>
  <si>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</si>
  <si>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</si>
  <si>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</si>
  <si>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</si>
  <si>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</si>
  <si>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</si>
  <si>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</si>
  <si>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</si>
  <si>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</si>
  <si>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</si>
  <si>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</si>
  <si>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</si>
  <si>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</si>
  <si>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</si>
  <si>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</si>
  <si>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</si>
  <si>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</si>
  <si>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</si>
  <si>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</si>
  <si>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</si>
  <si>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</si>
  <si>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</si>
  <si>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</si>
  <si>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</si>
  <si>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</si>
  <si>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</si>
  <si>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</si>
  <si>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</si>
  <si>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21081700</t>
  </si>
  <si>
    <t>Плата за встановлення земельного сервітуту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</si>
  <si>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</si>
  <si>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</si>
  <si>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</si>
  <si>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</si>
  <si>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</si>
  <si>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</si>
  <si>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</si>
  <si>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</si>
  <si>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</si>
  <si>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</si>
  <si>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</si>
  <si>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</si>
  <si>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</si>
  <si>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</si>
  <si>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</si>
  <si>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</si>
  <si>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</si>
  <si>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</si>
  <si>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</si>
  <si>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</si>
  <si>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</si>
  <si>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</si>
  <si>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</si>
  <si>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</si>
  <si>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</si>
  <si>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</si>
  <si>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</si>
  <si>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</si>
  <si>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</si>
  <si>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</si>
  <si>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</si>
  <si>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</si>
  <si>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</si>
  <si>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</si>
  <si>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30000000</t>
  </si>
  <si>
    <t>Доходи від операцій з капіталом  </t>
  </si>
  <si>
    <t>31000000</t>
  </si>
  <si>
    <t>Надходження від продажу основного капіталу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</si>
  <si>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</si>
  <si>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</si>
  <si>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</si>
  <si>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</si>
  <si>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</si>
  <si>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</si>
  <si>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</si>
  <si>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</si>
  <si>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</si>
  <si>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</si>
  <si>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</si>
  <si>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</si>
  <si>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</si>
  <si>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</si>
  <si>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</si>
  <si>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</si>
  <si>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</si>
  <si>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</si>
  <si>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</si>
  <si>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</si>
  <si>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</si>
  <si>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</si>
  <si>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</si>
  <si>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</si>
  <si>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</si>
  <si>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</si>
  <si>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</si>
  <si>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</si>
  <si>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</si>
  <si>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</si>
  <si>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</si>
  <si>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</si>
  <si>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</si>
  <si>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Разом доходів</t>
  </si>
  <si>
    <t>X</t>
  </si>
  <si>
    <t>Додаток 2</t>
  </si>
  <si>
    <t>Найменування згідно 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</si>
  <si>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</si>
  <si>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</si>
  <si>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</si>
  <si>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</si>
  <si>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</si>
  <si>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208100</t>
  </si>
  <si>
    <t>На початок періоду</t>
  </si>
  <si>
    <t>208200</t>
  </si>
  <si>
    <t>На кінець періоду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</si>
  <si>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</si>
  <si>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</si>
  <si>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</si>
  <si>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</si>
  <si>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</si>
  <si>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</si>
  <si>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</si>
  <si>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</si>
  <si>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</si>
  <si>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</si>
  <si>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</si>
  <si>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Додаток № 4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</si>
  <si>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</si>
  <si>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</si>
  <si>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</si>
  <si>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</si>
  <si>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проєкту</t>
  </si>
  <si>
    <t>Загальний період реалізації проєкту, (рік початку і завершення)</t>
  </si>
  <si>
    <t>Загальна вартість проєкту, гривень</t>
  </si>
  <si>
    <t>Обсяг капітальних вкладень місцевого бюджету всього, гривень</t>
  </si>
  <si>
    <t>0100000</t>
  </si>
  <si>
    <t>0110000</t>
  </si>
  <si>
    <t>0117310</t>
  </si>
  <si>
    <t>7310</t>
  </si>
  <si>
    <t>0443</t>
  </si>
  <si>
    <t>Будівництво об`єктів житлово-комунального господарства</t>
  </si>
  <si>
    <t>Каналізування житлових мікрорайонів м. Городок, V етап вул. Підгіря, Дорошенка, Сагайдачного, Шашкевича, Хоткевича, Шевченка, Окружна, Галицька, Коновальця (коригування)</t>
  </si>
  <si>
    <t>2015-2025</t>
  </si>
  <si>
    <t>Додаток 3</t>
  </si>
  <si>
    <t>РОЗПОДІЛ</t>
  </si>
  <si>
    <t>(грн.)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</si>
  <si>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</si>
  <si>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</si>
  <si>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</si>
  <si>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</si>
  <si>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</si>
  <si>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</si>
  <si>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</si>
  <si>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/>
  </si>
  <si>
    <t>Городоцька мiська рада Львiвської областi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</si>
  <si>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</si>
  <si>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</si>
  <si>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</si>
  <si>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</si>
  <si>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</si>
  <si>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</si>
  <si>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</si>
  <si>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</si>
  <si>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</si>
  <si>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</si>
  <si>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</si>
  <si>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</si>
  <si>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0112100</t>
  </si>
  <si>
    <t>2100</t>
  </si>
  <si>
    <t>0722</t>
  </si>
  <si>
    <t>Стоматологічна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</si>
  <si>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</si>
  <si>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</si>
  <si>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</si>
  <si>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</si>
  <si>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0113031</t>
  </si>
  <si>
    <t>3031</t>
  </si>
  <si>
    <t>1030</t>
  </si>
  <si>
    <t>Надання інших пільг окремим категоріям громадян відповідно до законодавства</t>
  </si>
  <si>
    <t>0113032</t>
  </si>
  <si>
    <t>3032</t>
  </si>
  <si>
    <t>1070</t>
  </si>
  <si>
    <t>Надання пільг окремим категоріям громадян з оплати послуг зв`язку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</si>
  <si>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</si>
  <si>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</si>
  <si>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</si>
  <si>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</si>
  <si>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</si>
  <si>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</si>
  <si>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</si>
  <si>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</si>
  <si>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</si>
  <si>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</si>
  <si>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</si>
  <si>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</si>
  <si>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</si>
  <si>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</si>
  <si>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</si>
  <si>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</si>
  <si>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</si>
  <si>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</si>
  <si>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0113210</t>
  </si>
  <si>
    <t>3210</t>
  </si>
  <si>
    <t>1050</t>
  </si>
  <si>
    <t>Організація та проведення громадських робіт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</si>
  <si>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</si>
  <si>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</si>
  <si>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</si>
  <si>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</si>
  <si>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</si>
  <si>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</si>
  <si>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</si>
  <si>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0620</t>
  </si>
  <si>
    <t>0116030</t>
  </si>
  <si>
    <t>6030</t>
  </si>
  <si>
    <t>Організація благоустрою населених пунктів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</si>
  <si>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</si>
  <si>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</si>
  <si>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</si>
  <si>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</si>
  <si>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</si>
  <si>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</si>
  <si>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</si>
  <si>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0117630</t>
  </si>
  <si>
    <t>7630</t>
  </si>
  <si>
    <t>0470</t>
  </si>
  <si>
    <t>Реалізація програм і заходів в галузі зовнішньоекономічної діяльності</t>
  </si>
  <si>
    <t>0117650</t>
  </si>
  <si>
    <t>7650</t>
  </si>
  <si>
    <t>0490</t>
  </si>
  <si>
    <t>Проведення експертної грошової оцінки земельної ділянки чи права на неї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</si>
  <si>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</si>
  <si>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</si>
  <si>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</si>
  <si>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</si>
  <si>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</si>
  <si>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</si>
  <si>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0118340</t>
  </si>
  <si>
    <t>8340</t>
  </si>
  <si>
    <t>0540</t>
  </si>
  <si>
    <t>Природоохоронні заходи за рахунок цільових фондів</t>
  </si>
  <si>
    <t>0600000</t>
  </si>
  <si>
    <t>Гуманітарне управління Городоцької міської ради Львівської області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</si>
  <si>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</si>
  <si>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</si>
  <si>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</si>
  <si>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</si>
  <si>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</si>
  <si>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</si>
  <si>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</si>
  <si>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</si>
  <si>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</si>
  <si>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</si>
  <si>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</si>
  <si>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</si>
  <si>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</si>
  <si>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</si>
  <si>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</si>
  <si>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</si>
  <si>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</si>
  <si>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</si>
  <si>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</si>
  <si>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</si>
  <si>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</si>
  <si>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</si>
  <si>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</si>
  <si>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</si>
  <si>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</si>
  <si>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</si>
  <si>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</si>
  <si>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</si>
  <si>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</si>
  <si>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</si>
  <si>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</si>
  <si>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0613133</t>
  </si>
  <si>
    <t>3133</t>
  </si>
  <si>
    <t>Інші заходи та заклади молодіжної політики</t>
  </si>
  <si>
    <t>0614030</t>
  </si>
  <si>
    <t>4030</t>
  </si>
  <si>
    <t>0824</t>
  </si>
  <si>
    <t>Забезпечення діяльності бібліотек</t>
  </si>
  <si>
    <t>0614040</t>
  </si>
  <si>
    <t>4040</t>
  </si>
  <si>
    <t>Забезпечення діяльності музеїв i виставок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</si>
  <si>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</si>
  <si>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</si>
  <si>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</si>
  <si>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</si>
  <si>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0614081</t>
  </si>
  <si>
    <t>4081</t>
  </si>
  <si>
    <t>0829</t>
  </si>
  <si>
    <t>Забезпечення діяльності інших закладів в галузі культури і мистецтва</t>
  </si>
  <si>
    <t>0614082</t>
  </si>
  <si>
    <t>4082</t>
  </si>
  <si>
    <t>Інші заходи в галузі культури і мистецтва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</si>
  <si>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</si>
  <si>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</si>
  <si>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</si>
  <si>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</si>
  <si>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0615012</t>
  </si>
  <si>
    <t>5012</t>
  </si>
  <si>
    <t>Проведення навчально-тренувальних зборів і змагань з неолімпійських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</si>
  <si>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</si>
  <si>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</si>
  <si>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</si>
  <si>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</si>
  <si>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</si>
  <si>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</si>
  <si>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</si>
  <si>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Фінансове управління Городоцької міської ради Львівської області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</si>
  <si>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</si>
  <si>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</si>
  <si>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</si>
  <si>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</si>
  <si>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</si>
  <si>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</si>
  <si>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Додаток 5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</si>
  <si>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</si>
  <si>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</si>
  <si>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</si>
  <si>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Державний бюджет</t>
  </si>
  <si>
    <t>13100000000</t>
  </si>
  <si>
    <t>Обласний бюджет Львівської області</t>
  </si>
  <si>
    <t>Бюджет Великолюбінської селищної територіальної громади</t>
  </si>
  <si>
    <t>Бюджет Комарнівської міської територіальної громади</t>
  </si>
  <si>
    <t>ІІ. Трансферти до спеціального фонду бюджету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</si>
  <si>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</si>
  <si>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</si>
  <si>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</si>
  <si>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</si>
  <si>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</si>
  <si>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</si>
  <si>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</si>
  <si>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</si>
  <si>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</si>
  <si>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до рішення міської ради „Про бюджет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</si>
  <si>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</si>
  <si>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</si>
  <si>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рішення сесії міської ради від 22.12.2021 №58</t>
  </si>
  <si>
    <t>рішення сесії міської ради від 22.12.2020 №60</t>
  </si>
  <si>
    <t>рішення сесії міської ради від 22.12.2020 №59</t>
  </si>
  <si>
    <t>Комплексна Програма соціального захисту та забезпечення населення Городоцької міської ради на 2021-2024 р.</t>
  </si>
  <si>
    <t>рішення сесії міської ради від 22.12.2020 №54</t>
  </si>
  <si>
    <t>рішення сесії міської ради віл 25.02.2021р. №446</t>
  </si>
  <si>
    <t>рішення сесії міської ради від 22.12.2020 р. № 62</t>
  </si>
  <si>
    <t>Місцева Програма розвитку житлово-комунального господарства та благоустрою Городоцької міської ради Львівської області на 2021-2024 роки</t>
  </si>
  <si>
    <t xml:space="preserve"> Місцева Програма інвестиційного розвитку Городоцької міської ради на 2021-2024 роки"</t>
  </si>
  <si>
    <t>рішення сесії міської ради від 22.12.2020 р. № 64</t>
  </si>
  <si>
    <t>Місцева Програма розвитку мережі й утримання автомобільних доріг, організації та безпеки дорожнього руху Городоцької міської ради Львівської області на 2021-2024 роки</t>
  </si>
  <si>
    <t>рішення сесії міської ради від 22.12.2020 р. № 63</t>
  </si>
  <si>
    <t>Комплексна програма «Молодь Городоччини» Городоцької міської ради на 2021 - 2024 роки.</t>
  </si>
  <si>
    <t>рішення сесії міської ради від 22.12.2020 р. № 57</t>
  </si>
  <si>
    <t>Комплексна Програма проведення заходів з відзначення державних, національних, професійних, релігійних свят та мистецьких заходів Городоцької міської ради на 2021-2024 р.</t>
  </si>
  <si>
    <t>рішення сесії міської ради від 22.12.2020 р. № 55</t>
  </si>
  <si>
    <t>Комплексна  Програма розвитку фізичної культури і спорту Городоцької міської ради на 2021-2024 р.</t>
  </si>
  <si>
    <t>рішення сесії міської ради від 22.12.2020 р. № 56</t>
  </si>
  <si>
    <t>Додаток 6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</si>
  <si>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</si>
  <si>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</si>
  <si>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</si>
  <si>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</si>
  <si>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0611152</t>
  </si>
  <si>
    <t>Забезпечення діяльності інклюзивно-ресурсних центрів за рахунок освітньої субвенції</t>
  </si>
  <si>
    <t>0</t>
  </si>
  <si>
    <t xml:space="preserve">     Показники міжбюджетних трансфертів з інших бюджетів</t>
  </si>
  <si>
    <t>Програма фінансової підтримки комунального некомерційного підприємства «Городоцька центральна лікарня» Городоцької міської ради Львівської області на 2021-2024 р</t>
  </si>
  <si>
    <t>1354800000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</si>
  <si>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Х `Перехідні положення` Земельного кодексу України</t>
  </si>
  <si>
    <t>Очікуваний рівень проекту на кінець 2023 року, %</t>
  </si>
  <si>
    <t>Розподіл витрат бюджету Городоцької міської територіальної громади на реалізацію місцевих/регіональних програм у 2023 році</t>
  </si>
  <si>
    <t>0117130</t>
  </si>
  <si>
    <t>0421</t>
  </si>
  <si>
    <t>7130</t>
  </si>
  <si>
    <t>Здійснення заходів із землеустрою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</si>
  <si>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</si>
  <si>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</si>
  <si>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</si>
  <si>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</si>
  <si>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0118330</t>
  </si>
  <si>
    <t>8330</t>
  </si>
  <si>
    <t>Інша діяльність у сфері екології та охорони природних ресурсів</t>
  </si>
  <si>
    <t>Місцева  Програма організації  суспільно корисних робіт для порушників,  на яких судом накладено адміністративне  стягнення у виглядівиконання суспільно – корисних робітна  2021-2024 рр.</t>
  </si>
  <si>
    <t>Програми розвитку та фінансової підтримки комунального некомерційного підприємства «Городоцький центр первинної медико-санітарної допомоги»  Городоцької міської ради Львівської області на 2021-2024 р.</t>
  </si>
  <si>
    <t>14040100</t>
  </si>
  <si>
    <t>14040200</t>
  </si>
  <si>
    <t>22130000</t>
  </si>
  <si>
    <t>Акцизний податок з реалізації суб'єктами господарювання роздрібної торгівлі підакцизних товарів (крім тих, що оподатковуються згідно з підпунктом 213.1.14 пункту 213.1 статті 213 Податкового кодексу України)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</si>
  <si>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</si>
  <si>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Програма розвитку земельних відносин та охорони земель на території Городоцької територіальної громади на 2023-2025 роки</t>
  </si>
  <si>
    <t>Програма розвитку та фінансової підтримки комунального  некомерційного підприємства «Городоцька стоматологічна поліклініка» Городоцької міської ради Львівської області на 2021-2024 р.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</si>
  <si>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</si>
  <si>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Програма розвитку та забезпечення функціонування комунальної установи Городоцької міської ради "Об"єднаний трудовий архів" на 2023-2025 роки"</t>
  </si>
  <si>
    <t>Програма розвитку земельних відносин та охорони земель на території Городоцької територіальної  громади на 2023-2025 роки</t>
  </si>
  <si>
    <t>рішення сесії міської ради від 15.12.2022 №22/27-5245</t>
  </si>
  <si>
    <t>рішення сесії міської ради від 15.12.2022 №22/27-5243</t>
  </si>
  <si>
    <t>рішення сесії міської ради від 15.12.2022 №22/27-5239</t>
  </si>
  <si>
    <t>Програма розвитку партнерства, міжнародної технічної допомоги, промоції Городоцької міської ради та співпраці з громадськими організаціями на 2023–2025 роки</t>
  </si>
  <si>
    <t>рішення сесії міської ради від 15.12.2022 №22/27-5246</t>
  </si>
  <si>
    <t>Програма охорони навколишнього природного середовища Городоцької міської ради на 2023-2025 роки</t>
  </si>
  <si>
    <t>Обсяг капітальних вкладень місцевого бюджету у 2024 році, гривень</t>
  </si>
  <si>
    <t>від 14  грудня 2023 року   № 23/</t>
  </si>
  <si>
    <t>до рішення міської ради „Про бюджет Городоцької міської територіальної громади на 2024 рік”</t>
  </si>
  <si>
    <t>Обсяги капітальних вкладень бюджету Городоцької міської територіальної громади у розрізі інвестиційних проєктів                                                         у 2024 році</t>
  </si>
  <si>
    <t>від 14 грудня 2023 року   № 23/</t>
  </si>
  <si>
    <t>Доходи бюджету Городоцької міської територіальної громади на 2024 рік</t>
  </si>
  <si>
    <t>Фінансування бюджету Городоцької міської територіальної громади на 2024 рік</t>
  </si>
  <si>
    <t>видатків бюджету Городоцької міської територіальної громади на 2024 рік</t>
  </si>
  <si>
    <t>від 14 грудня 2023 року   № 23</t>
  </si>
  <si>
    <t>Городоцької міської територіальної громади на 2024 рік”</t>
  </si>
  <si>
    <t>Міжбюджетні трансферти бюджету Городоцької міської територіальної громади на 2024 рік</t>
  </si>
  <si>
    <t>від 14 грудня 2023 року №  23/</t>
  </si>
  <si>
    <t>0615062</t>
  </si>
  <si>
    <t>Підтримка спорту вищих досягнень та організацій, які здійснюють фізкультурно-спортивну діяльність в регіоні</t>
  </si>
  <si>
    <t>Cекретар ради</t>
  </si>
  <si>
    <t>Микола ЛУПІЙ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</si>
  <si>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</si>
  <si>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Штрафні санкції, що застосовуються відповідно до Закону України 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</si>
  <si>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Податок на доходи фізичних осіб у вигляді мінімального податкового зобов'язання, що підлягає сплаті фізичними особами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</si>
  <si>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</si>
  <si>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</si>
  <si>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Програма забезпечення відкритості в роботі міської ради,  розвитку інформаційної сфери та висвітлення діяльності Городоцької міської ради у газеті "Народна думка" на 2024 р</t>
  </si>
  <si>
    <t>Програма виготовлення технічної документації, правовстановлюючих документів на об'єкти комунальної власності Городоцької громади та проведення їх оцінки на 2024 рк</t>
  </si>
  <si>
    <t>рішення сесії міської ради від 14.12.2023 № 23/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</si>
</sst>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-#,##0.00;#,&quot;-&quot;"/>
    <numFmt numFmtId="165" formatCode="#,##0\ &quot;₴&quot;;\-#,##0\ &quot;₴&quot;"/>
    <numFmt numFmtId="166" formatCode="#,##0\ &quot;₴&quot;;[Red]\-#,##0\ &quot;₴&quot;"/>
    <numFmt numFmtId="167" formatCode="#,##0.00\ &quot;₴&quot;;\-#,##0.00\ &quot;₴&quot;"/>
    <numFmt numFmtId="168" formatCode="#,##0.00\ &quot;₴&quot;;[Red]\-#,##0.00\ &quot;₴&quot;"/>
    <numFmt numFmtId="169" formatCode="_-* #,##0\ &quot;₴&quot;_-;\-* #,##0\ &quot;₴&quot;_-;_-* &quot;-&quot;\ &quot;₴&quot;_-;_-@_-"/>
    <numFmt numFmtId="170" formatCode="_-* #,##0\ _₴_-;\-* #,##0\ _₴_-;_-* &quot;-&quot;\ _₴_-;_-@_-"/>
    <numFmt numFmtId="171" formatCode="_-* #,##0.00\ &quot;₴&quot;_-;\-* #,##0.00\ &quot;₴&quot;_-;_-* &quot;-&quot;??\ &quot;₴&quot;_-;_-@_-"/>
    <numFmt numFmtId="172" formatCode="_-* #,##0.00\ _₴_-;\-* #,##0.00\ _₴_-;_-* &quot;-&quot;??\ _₴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\ &quot;грн.&quot;_-;\-* #,##0\ &quot;грн.&quot;_-;_-* &quot;-&quot;\ &quot;грн.&quot;_-;_-@_-"/>
    <numFmt numFmtId="176" formatCode="_-* #,##0\ _г_р_н_._-;\-* #,##0\ _г_р_н_._-;_-* &quot;-&quot;\ _г_р_н_._-;_-@_-"/>
    <numFmt numFmtId="177" formatCode="_-* #,##0.00\ &quot;грн.&quot;_-;\-* #,##0.00\ &quot;грн.&quot;_-;_-* &quot;-&quot;??\ &quot;грн.&quot;_-;_-@_-"/>
    <numFmt numFmtId="178" formatCode="_-* #,##0.00\ _г_р_н_._-;\-* #,##0.00\ _г_р_н_._-;_-* &quot;-&quot;??\ _г_р_н_._-;_-@_-"/>
    <numFmt numFmtId="179" formatCode="#,##0.0"/>
    <numFmt numFmtId="180" formatCode="#,##0.000"/>
    <numFmt numFmtId="181" formatCode="_-* #,##0\ _г_р_н_._-;\-* #,##0\ _г_р_н_._-;_-* &quot;-&quot;??\ _г_р_н_._-;_-@_-"/>
    <numFmt numFmtId="182" formatCode="#,##0;\-#,##0;#,&quot;-&quot;"/>
    <numFmt numFmtId="183" formatCode="_-* #,##0.0\ _г_р_н_._-;\-* #,##0.0\ _г_р_н_._-;_-* &quot;-&quot;??\ _г_р_н_._-;_-@_-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\ _г_р_н_._-;\-* #,##0.000\ _г_р_н_._-;_-* &quot;-&quot;??\ _г_р_н_._-;_-@_-"/>
    <numFmt numFmtId="190" formatCode="#,##0.0;\-#,##0.0;#.0,&quot;-&quot;"/>
    <numFmt numFmtId="191" formatCode="#,##0.00;\-#,##0.00;#.00,&quot;-&quot;"/>
    <numFmt numFmtId="192" formatCode="#,##0.00_ ;\-#,##0.00\ 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  <numFmt numFmtId="197" formatCode="[$-422]d\ mmmm\ yyyy&quot; р.&quot;"/>
    <numFmt numFmtId="198" formatCode="#,##0.0;\-#,##0.0;#,&quot;-&quot;"/>
  </numFmts>
  <fonts count="60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6"/>
      <name val="Arial Cyr"/>
      <family val="0"/>
    </font>
    <font>
      <b/>
      <sz val="10"/>
      <color indexed="8"/>
      <name val="Calibri"/>
      <family val="2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i/>
      <sz val="11"/>
      <color indexed="23"/>
      <name val="Calibri"/>
      <family val="2"/>
    </font>
    <font>
      <b/>
      <sz val="10"/>
      <color indexed="63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0"/>
      <name val="Helv"/>
      <family val="0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sz val="10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21" borderId="8" applyNumberFormat="0" applyAlignment="0" applyProtection="0"/>
    <xf numFmtId="0" fontId="29" fillId="21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8" fillId="20" borderId="2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1" fillId="24" borderId="10" xfId="0" applyNumberFormat="1" applyFon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164" fontId="0" fillId="24" borderId="10" xfId="0" applyNumberFormat="1" applyFill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right" vertical="center"/>
    </xf>
    <xf numFmtId="0" fontId="10" fillId="0" borderId="0" xfId="106" applyFont="1">
      <alignment/>
      <protection/>
    </xf>
    <xf numFmtId="0" fontId="11" fillId="0" borderId="0" xfId="106" applyFont="1">
      <alignment/>
      <protection/>
    </xf>
    <xf numFmtId="0" fontId="10" fillId="0" borderId="0" xfId="106" applyFont="1" applyFill="1" applyBorder="1" applyAlignment="1">
      <alignment horizontal="left"/>
      <protection/>
    </xf>
    <xf numFmtId="0" fontId="9" fillId="0" borderId="0" xfId="106" applyAlignment="1">
      <alignment wrapText="1"/>
      <protection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164" fontId="1" fillId="24" borderId="10" xfId="0" applyNumberFormat="1" applyFont="1" applyFill="1" applyBorder="1" applyAlignment="1">
      <alignment horizontal="right"/>
    </xf>
    <xf numFmtId="0" fontId="8" fillId="0" borderId="0" xfId="107" applyFont="1">
      <alignment/>
      <protection/>
    </xf>
    <xf numFmtId="0" fontId="47" fillId="0" borderId="0" xfId="107" applyFont="1">
      <alignment/>
      <protection/>
    </xf>
    <xf numFmtId="0" fontId="9" fillId="0" borderId="0" xfId="107">
      <alignment/>
      <protection/>
    </xf>
    <xf numFmtId="0" fontId="9" fillId="0" borderId="0" xfId="107" applyAlignment="1">
      <alignment horizontal="right"/>
      <protection/>
    </xf>
    <xf numFmtId="0" fontId="48" fillId="0" borderId="0" xfId="0" applyFont="1" applyFill="1" applyAlignment="1">
      <alignment horizontal="center" wrapText="1"/>
    </xf>
    <xf numFmtId="0" fontId="49" fillId="0" borderId="0" xfId="0" applyFont="1" applyAlignment="1">
      <alignment/>
    </xf>
    <xf numFmtId="0" fontId="8" fillId="0" borderId="0" xfId="107" applyFont="1" applyAlignment="1">
      <alignment horizontal="right" wrapText="1"/>
      <protection/>
    </xf>
    <xf numFmtId="0" fontId="9" fillId="0" borderId="0" xfId="107" applyAlignment="1">
      <alignment horizontal="left" wrapText="1"/>
      <protection/>
    </xf>
    <xf numFmtId="0" fontId="10" fillId="0" borderId="0" xfId="107" applyFont="1" applyAlignment="1">
      <alignment horizontal="center" wrapText="1"/>
      <protection/>
    </xf>
    <xf numFmtId="0" fontId="11" fillId="0" borderId="0" xfId="107" applyFont="1" applyAlignment="1">
      <alignment wrapText="1"/>
      <protection/>
    </xf>
    <xf numFmtId="0" fontId="9" fillId="0" borderId="0" xfId="107" applyAlignment="1">
      <alignment wrapText="1"/>
      <protection/>
    </xf>
    <xf numFmtId="0" fontId="50" fillId="0" borderId="0" xfId="107" applyFont="1" applyAlignment="1">
      <alignment horizontal="center"/>
      <protection/>
    </xf>
    <xf numFmtId="0" fontId="48" fillId="0" borderId="0" xfId="107" applyFont="1" applyAlignment="1">
      <alignment/>
      <protection/>
    </xf>
    <xf numFmtId="0" fontId="47" fillId="0" borderId="11" xfId="107" applyFont="1" applyBorder="1" applyAlignment="1">
      <alignment/>
      <protection/>
    </xf>
    <xf numFmtId="0" fontId="9" fillId="0" borderId="11" xfId="107" applyFont="1" applyBorder="1" applyAlignment="1">
      <alignment/>
      <protection/>
    </xf>
    <xf numFmtId="0" fontId="51" fillId="0" borderId="10" xfId="107" applyNumberFormat="1" applyFont="1" applyFill="1" applyBorder="1" applyAlignment="1" applyProtection="1">
      <alignment horizontal="center" textRotation="90" wrapText="1"/>
      <protection/>
    </xf>
    <xf numFmtId="0" fontId="51" fillId="0" borderId="10" xfId="107" applyNumberFormat="1" applyFont="1" applyFill="1" applyBorder="1" applyAlignment="1" applyProtection="1">
      <alignment horizontal="center" vertical="center" wrapText="1"/>
      <protection/>
    </xf>
    <xf numFmtId="0" fontId="51" fillId="0" borderId="10" xfId="107" applyFont="1" applyBorder="1" applyAlignment="1">
      <alignment horizontal="center" vertical="center" wrapText="1"/>
      <protection/>
    </xf>
    <xf numFmtId="0" fontId="51" fillId="0" borderId="10" xfId="107" applyFont="1" applyFill="1" applyBorder="1" applyAlignment="1">
      <alignment horizontal="center" vertical="center" wrapText="1"/>
      <protection/>
    </xf>
    <xf numFmtId="0" fontId="9" fillId="0" borderId="10" xfId="107" applyBorder="1" applyAlignment="1">
      <alignment horizontal="center"/>
      <protection/>
    </xf>
    <xf numFmtId="1" fontId="9" fillId="0" borderId="0" xfId="107" applyNumberFormat="1">
      <alignment/>
      <protection/>
    </xf>
    <xf numFmtId="0" fontId="47" fillId="0" borderId="0" xfId="107" applyFont="1" applyAlignment="1">
      <alignment horizontal="center"/>
      <protection/>
    </xf>
    <xf numFmtId="0" fontId="47" fillId="0" borderId="0" xfId="107" applyFont="1" applyBorder="1" applyAlignment="1">
      <alignment horizontal="left"/>
      <protection/>
    </xf>
    <xf numFmtId="0" fontId="9" fillId="0" borderId="0" xfId="107" applyFont="1">
      <alignment/>
      <protection/>
    </xf>
    <xf numFmtId="181" fontId="47" fillId="0" borderId="0" xfId="107" applyNumberFormat="1" applyFont="1" applyAlignment="1">
      <alignment/>
      <protection/>
    </xf>
    <xf numFmtId="0" fontId="53" fillId="0" borderId="0" xfId="107" applyFont="1">
      <alignment/>
      <protection/>
    </xf>
    <xf numFmtId="0" fontId="10" fillId="0" borderId="0" xfId="107" applyFont="1" applyFill="1" applyBorder="1" applyAlignment="1">
      <alignment horizontal="left"/>
      <protection/>
    </xf>
    <xf numFmtId="0" fontId="48" fillId="0" borderId="0" xfId="107" applyFont="1">
      <alignment/>
      <protection/>
    </xf>
    <xf numFmtId="0" fontId="47" fillId="0" borderId="0" xfId="107" applyFont="1" applyAlignment="1">
      <alignment horizontal="left"/>
      <protection/>
    </xf>
    <xf numFmtId="0" fontId="9" fillId="0" borderId="0" xfId="107" applyAlignment="1">
      <alignment horizontal="left"/>
      <protection/>
    </xf>
    <xf numFmtId="0" fontId="11" fillId="0" borderId="0" xfId="0" applyFont="1" applyFill="1" applyAlignment="1">
      <alignment wrapText="1"/>
    </xf>
    <xf numFmtId="0" fontId="48" fillId="0" borderId="0" xfId="107" applyFont="1" applyAlignment="1">
      <alignment horizontal="right"/>
      <protection/>
    </xf>
    <xf numFmtId="0" fontId="0" fillId="0" borderId="0" xfId="0" applyAlignment="1">
      <alignment/>
    </xf>
    <xf numFmtId="164" fontId="1" fillId="24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 wrapText="1"/>
    </xf>
    <xf numFmtId="164" fontId="0" fillId="24" borderId="10" xfId="0" applyNumberFormat="1" applyFill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1" fillId="24" borderId="10" xfId="0" applyFont="1" applyFill="1" applyBorder="1" applyAlignment="1" quotePrefix="1">
      <alignment vertical="center" wrapText="1"/>
    </xf>
    <xf numFmtId="0" fontId="1" fillId="4" borderId="10" xfId="0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0" fillId="0" borderId="10" xfId="0" applyBorder="1" applyAlignment="1">
      <alignment horizontal="center" vertical="top" wrapText="1"/>
    </xf>
    <xf numFmtId="164" fontId="1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/>
    </xf>
    <xf numFmtId="164" fontId="0" fillId="0" borderId="10" xfId="0" applyNumberFormat="1" applyBorder="1" applyAlignment="1">
      <alignment horizontal="center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centerContinuous" vertical="center"/>
    </xf>
    <xf numFmtId="164" fontId="1" fillId="4" borderId="10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Continuous" vertical="center"/>
    </xf>
    <xf numFmtId="0" fontId="1" fillId="4" borderId="10" xfId="0" applyFont="1" applyFill="1" applyBorder="1" applyAlignment="1">
      <alignment horizontal="left" vertical="center"/>
    </xf>
    <xf numFmtId="164" fontId="1" fillId="4" borderId="10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left" vertical="center"/>
    </xf>
    <xf numFmtId="164" fontId="0" fillId="0" borderId="10" xfId="0" applyNumberFormat="1" applyBorder="1" applyAlignment="1">
      <alignment horizontal="center"/>
    </xf>
    <xf numFmtId="0" fontId="58" fillId="0" borderId="0" xfId="0" applyFont="1" applyAlignment="1">
      <alignment horizontal="left"/>
    </xf>
    <xf numFmtId="0" fontId="10" fillId="0" borderId="0" xfId="107" applyFont="1" applyFill="1" applyBorder="1" applyAlignment="1">
      <alignment horizontal="right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ont="1" applyBorder="1" applyAlignment="1">
      <alignment horizontal="left" vertical="center" wrapText="1"/>
    </xf>
    <xf numFmtId="164" fontId="0" fillId="24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Continuous" vertical="center" wrapText="1"/>
    </xf>
    <xf numFmtId="0" fontId="1" fillId="24" borderId="13" xfId="0" applyFont="1" applyFill="1" applyBorder="1" applyAlignment="1">
      <alignment horizontal="centerContinuous" vertical="center"/>
    </xf>
    <xf numFmtId="0" fontId="1" fillId="24" borderId="10" xfId="0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center" wrapText="1"/>
    </xf>
    <xf numFmtId="0" fontId="1" fillId="4" borderId="10" xfId="0" applyFont="1" applyFill="1" applyBorder="1" applyAlignment="1" quotePrefix="1">
      <alignment vertical="center" wrapText="1"/>
    </xf>
    <xf numFmtId="164" fontId="1" fillId="4" borderId="1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 quotePrefix="1">
      <alignment horizontal="left" vertical="center" wrapText="1"/>
    </xf>
    <xf numFmtId="4" fontId="0" fillId="0" borderId="10" xfId="0" applyNumberFormat="1" applyBorder="1" applyAlignment="1" quotePrefix="1">
      <alignment horizontal="left" vertical="center" wrapText="1"/>
    </xf>
    <xf numFmtId="0" fontId="0" fillId="0" borderId="10" xfId="0" applyFill="1" applyBorder="1" applyAlignment="1" quotePrefix="1">
      <alignment vertical="center" wrapText="1"/>
    </xf>
    <xf numFmtId="0" fontId="0" fillId="0" borderId="10" xfId="0" applyFill="1" applyBorder="1" applyAlignment="1">
      <alignment vertical="center" wrapText="1"/>
    </xf>
    <xf numFmtId="0" fontId="59" fillId="0" borderId="0" xfId="0" applyFont="1" applyAlignment="1">
      <alignment wrapText="1"/>
    </xf>
    <xf numFmtId="0" fontId="59" fillId="0" borderId="10" xfId="0" applyFont="1" applyBorder="1" applyAlignment="1">
      <alignment wrapText="1"/>
    </xf>
    <xf numFmtId="0" fontId="0" fillId="0" borderId="0" xfId="68" applyFont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10" xfId="68" applyFont="1" applyBorder="1" applyAlignment="1">
      <alignment wrapText="1"/>
    </xf>
    <xf numFmtId="0" fontId="10" fillId="0" borderId="0" xfId="0" applyFont="1" applyAlignment="1">
      <alignment/>
    </xf>
    <xf numFmtId="49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5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49" fontId="0" fillId="0" borderId="0" xfId="68" applyNumberFormat="1" applyFont="1" applyAlignment="1">
      <alignment wrapText="1"/>
    </xf>
    <xf numFmtId="0" fontId="1" fillId="0" borderId="10" xfId="0" applyFont="1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4" fillId="0" borderId="0" xfId="0" applyFont="1" applyAlignment="1">
      <alignment horizontal="center"/>
    </xf>
    <xf numFmtId="0" fontId="8" fillId="0" borderId="0" xfId="106" applyFont="1" applyAlignment="1">
      <alignment horizontal="left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0" xfId="107" applyFont="1" applyAlignment="1">
      <alignment wrapText="1"/>
      <protection/>
    </xf>
    <xf numFmtId="0" fontId="52" fillId="0" borderId="0" xfId="107" applyFont="1" applyAlignment="1">
      <alignment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0" xfId="107" applyFont="1" applyAlignment="1">
      <alignment horizontal="center" wrapText="1"/>
      <protection/>
    </xf>
    <xf numFmtId="0" fontId="10" fillId="0" borderId="0" xfId="107" applyFont="1" applyAlignment="1">
      <alignment/>
      <protection/>
    </xf>
    <xf numFmtId="0" fontId="52" fillId="0" borderId="0" xfId="107" applyFont="1" applyAlignment="1">
      <alignment/>
      <protection/>
    </xf>
    <xf numFmtId="0" fontId="55" fillId="0" borderId="0" xfId="107" applyFont="1" applyBorder="1" applyAlignment="1" quotePrefix="1">
      <alignment horizontal="left"/>
      <protection/>
    </xf>
    <xf numFmtId="0" fontId="56" fillId="0" borderId="0" xfId="107" applyFont="1" applyAlignment="1">
      <alignment horizontal="left"/>
      <protection/>
    </xf>
    <xf numFmtId="0" fontId="47" fillId="0" borderId="0" xfId="107" applyFont="1" applyBorder="1" applyAlignment="1">
      <alignment/>
      <protection/>
    </xf>
    <xf numFmtId="0" fontId="9" fillId="0" borderId="0" xfId="107" applyFont="1" applyBorder="1" applyAlignment="1">
      <alignment/>
      <protection/>
    </xf>
    <xf numFmtId="0" fontId="10" fillId="0" borderId="0" xfId="107" applyFont="1" applyAlignment="1">
      <alignment horizontal="center" wrapText="1"/>
      <protection/>
    </xf>
    <xf numFmtId="0" fontId="11" fillId="0" borderId="0" xfId="107" applyFont="1" applyAlignment="1">
      <alignment wrapText="1"/>
      <protection/>
    </xf>
    <xf numFmtId="0" fontId="9" fillId="0" borderId="0" xfId="107" applyAlignment="1">
      <alignment wrapText="1"/>
      <protection/>
    </xf>
    <xf numFmtId="0" fontId="47" fillId="0" borderId="0" xfId="107" applyFont="1" applyAlignment="1">
      <alignment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21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_37  Додатки до бюджету на 2020 рік" xfId="106"/>
    <cellStyle name="Обычный_37  Додатки до бюджету на 2020 рік_додатки про зміни до б-ту №    від 27.05.2021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Percent" xfId="115"/>
    <cellStyle name="Результат" xfId="116"/>
    <cellStyle name="Связанная ячейка" xfId="117"/>
    <cellStyle name="Середній" xfId="118"/>
    <cellStyle name="Стиль 1" xfId="119"/>
    <cellStyle name="Текст попередження" xfId="120"/>
    <cellStyle name="Текст пояснення" xfId="121"/>
    <cellStyle name="Текст предупреждения" xfId="122"/>
    <cellStyle name="Тысячи [0]_Розподіл (2)" xfId="123"/>
    <cellStyle name="Тысячи_Розподіл (2)" xfId="124"/>
    <cellStyle name="Comma" xfId="125"/>
    <cellStyle name="Comma [0]" xfId="126"/>
    <cellStyle name="Хороший" xfId="1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4;&#1110;&#1090;&#1080;\2009\2008\&#1052;&#1086;&#1080;%20&#1076;&#1086;&#1082;&#1091;&#1084;&#1077;&#1085;&#1090;&#1099;\&#1051;&#1077;&#1089;&#1103;%20&#1042;&#1086;&#1083;&#1086;&#1076;&#1080;&#1084;\&#1075;&#1072;&#1083;&#1103;\RFV\ZV\&#1060;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5 на 1.09.2003"/>
      <sheetName val="ф7 на 1.08.2003"/>
      <sheetName val="ф9 на 1.11.200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2755-17#n20318" TargetMode="External" /><Relationship Id="rId2" Type="http://schemas.openxmlformats.org/officeDocument/2006/relationships/hyperlink" Target="https://zakon.rada.gov.ua/rada/show/2755-17#n20318" TargetMode="External" /><Relationship Id="rId3" Type="http://schemas.openxmlformats.org/officeDocument/2006/relationships/hyperlink" Target="https://zakon.rada.gov.ua/rada/show/481/95-%D0%B2%D1%80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workbookViewId="0" topLeftCell="A1">
      <selection activeCell="B109" sqref="B109"/>
    </sheetView>
  </sheetViews>
  <sheetFormatPr defaultColWidth="9.00390625" defaultRowHeight="12.75"/>
  <cols>
    <col min="1" max="1" width="9.875" style="0" customWidth="1"/>
    <col min="2" max="2" width="53.375" style="0" customWidth="1"/>
    <col min="3" max="6" width="15.75390625" style="0" customWidth="1"/>
  </cols>
  <sheetData>
    <row r="1" ht="12.75">
      <c r="D1" t="s">
        <v>14</v>
      </c>
    </row>
    <row r="2" spans="1:7" ht="30.75" customHeight="1">
      <c r="A2" s="97"/>
      <c r="D2" s="130" t="s">
        <v>493</v>
      </c>
      <c r="E2" s="130"/>
      <c r="F2" s="130"/>
      <c r="G2" s="17"/>
    </row>
    <row r="3" ht="12.75">
      <c r="D3" t="s">
        <v>495</v>
      </c>
    </row>
    <row r="5" spans="1:6" ht="25.5" customHeight="1">
      <c r="A5" s="131" t="s">
        <v>496</v>
      </c>
      <c r="B5" s="132"/>
      <c r="C5" s="132"/>
      <c r="D5" s="132"/>
      <c r="E5" s="132"/>
      <c r="F5" s="132"/>
    </row>
    <row r="6" ht="12.75">
      <c r="A6" s="1" t="s">
        <v>458</v>
      </c>
    </row>
    <row r="7" spans="1:6" ht="12.75">
      <c r="A7" t="s">
        <v>16</v>
      </c>
      <c r="F7" s="2" t="s">
        <v>17</v>
      </c>
    </row>
    <row r="8" spans="1:6" ht="12.75">
      <c r="A8" s="133" t="s">
        <v>18</v>
      </c>
      <c r="B8" s="133" t="s">
        <v>19</v>
      </c>
      <c r="C8" s="134" t="s">
        <v>20</v>
      </c>
      <c r="D8" s="133" t="s">
        <v>21</v>
      </c>
      <c r="E8" s="133" t="s">
        <v>22</v>
      </c>
      <c r="F8" s="133"/>
    </row>
    <row r="9" spans="1:6" ht="12.75">
      <c r="A9" s="133"/>
      <c r="B9" s="133"/>
      <c r="C9" s="133"/>
      <c r="D9" s="133"/>
      <c r="E9" s="133" t="s">
        <v>23</v>
      </c>
      <c r="F9" s="135" t="s">
        <v>24</v>
      </c>
    </row>
    <row r="10" spans="1:6" ht="12.75">
      <c r="A10" s="133"/>
      <c r="B10" s="133"/>
      <c r="C10" s="133"/>
      <c r="D10" s="133"/>
      <c r="E10" s="133"/>
      <c r="F10" s="133"/>
    </row>
    <row r="11" spans="1:6" ht="12.75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12.75">
      <c r="A12" s="5" t="s">
        <v>25</v>
      </c>
      <c r="B12" s="5" t="s">
        <v>26</v>
      </c>
      <c r="C12" s="6">
        <f aca="true" t="shared" si="0" ref="C12:C43">D12+E12</f>
        <v>282396900</v>
      </c>
      <c r="D12" s="7">
        <f>D13+D19+D27+D35+D55</f>
        <v>282206400</v>
      </c>
      <c r="E12" s="7">
        <f>E13+E19+E27+E35+E55</f>
        <v>190500</v>
      </c>
      <c r="F12" s="7">
        <f>F13+F19+F27+F35+F55</f>
        <v>0</v>
      </c>
    </row>
    <row r="13" spans="1:6" ht="25.5">
      <c r="A13" s="5" t="s">
        <v>27</v>
      </c>
      <c r="B13" s="5" t="s">
        <v>28</v>
      </c>
      <c r="C13" s="6">
        <f t="shared" si="0"/>
        <v>172770000</v>
      </c>
      <c r="D13" s="7">
        <f>D14</f>
        <v>172770000</v>
      </c>
      <c r="E13" s="7">
        <v>0</v>
      </c>
      <c r="F13" s="7">
        <v>0</v>
      </c>
    </row>
    <row r="14" spans="1:6" ht="12.75">
      <c r="A14" s="5" t="s">
        <v>29</v>
      </c>
      <c r="B14" s="5" t="s">
        <v>30</v>
      </c>
      <c r="C14" s="6">
        <f t="shared" si="0"/>
        <v>172770000</v>
      </c>
      <c r="D14" s="7">
        <f>SUM(D15:D18)</f>
        <v>172770000</v>
      </c>
      <c r="E14" s="7">
        <f>SUM(E15:E18)</f>
        <v>0</v>
      </c>
      <c r="F14" s="7">
        <f>SUM(F15:F18)</f>
        <v>0</v>
      </c>
    </row>
    <row r="15" spans="1:6" ht="38.25">
      <c r="A15" s="8" t="s">
        <v>31</v>
      </c>
      <c r="B15" s="105" t="s">
        <v>32</v>
      </c>
      <c r="C15" s="9">
        <f t="shared" si="0"/>
        <v>163000000</v>
      </c>
      <c r="D15" s="10">
        <v>163000000</v>
      </c>
      <c r="E15" s="10">
        <v>0</v>
      </c>
      <c r="F15" s="10">
        <v>0</v>
      </c>
    </row>
    <row r="16" spans="1:6" ht="38.25">
      <c r="A16" s="8" t="s">
        <v>33</v>
      </c>
      <c r="B16" s="105" t="s">
        <v>34</v>
      </c>
      <c r="C16" s="9">
        <f t="shared" si="0"/>
        <v>8260000</v>
      </c>
      <c r="D16" s="10">
        <v>8260000</v>
      </c>
      <c r="E16" s="10">
        <v>0</v>
      </c>
      <c r="F16" s="10">
        <v>0</v>
      </c>
    </row>
    <row r="17" spans="1:6" ht="25.5">
      <c r="A17" s="8" t="s">
        <v>35</v>
      </c>
      <c r="B17" s="105" t="s">
        <v>36</v>
      </c>
      <c r="C17" s="9">
        <f t="shared" si="0"/>
        <v>1500000</v>
      </c>
      <c r="D17" s="10">
        <v>1500000</v>
      </c>
      <c r="E17" s="10">
        <v>0</v>
      </c>
      <c r="F17" s="10">
        <v>0</v>
      </c>
    </row>
    <row r="18" spans="1:6" ht="38.25">
      <c r="A18" s="84">
        <v>11011300</v>
      </c>
      <c r="B18" s="105" t="s">
        <v>509</v>
      </c>
      <c r="C18" s="9">
        <f t="shared" si="0"/>
        <v>10000</v>
      </c>
      <c r="D18" s="10">
        <v>10000</v>
      </c>
      <c r="E18" s="10"/>
      <c r="F18" s="10"/>
    </row>
    <row r="19" spans="1:6" ht="25.5">
      <c r="A19" s="5" t="s">
        <v>37</v>
      </c>
      <c r="B19" s="5" t="s">
        <v>38</v>
      </c>
      <c r="C19" s="6">
        <f t="shared" si="0"/>
        <v>919000</v>
      </c>
      <c r="D19" s="7">
        <f>D20+D23</f>
        <v>919000</v>
      </c>
      <c r="E19" s="7">
        <v>0</v>
      </c>
      <c r="F19" s="7">
        <v>0</v>
      </c>
    </row>
    <row r="20" spans="1:6" ht="25.5">
      <c r="A20" s="5" t="s">
        <v>39</v>
      </c>
      <c r="B20" s="5" t="s">
        <v>40</v>
      </c>
      <c r="C20" s="6">
        <f t="shared" si="0"/>
        <v>522000</v>
      </c>
      <c r="D20" s="7">
        <f>SUM(D21:D22)</f>
        <v>522000</v>
      </c>
      <c r="E20" s="7">
        <v>0</v>
      </c>
      <c r="F20" s="7">
        <v>0</v>
      </c>
    </row>
    <row r="21" spans="1:6" ht="38.25">
      <c r="A21" s="8" t="s">
        <v>41</v>
      </c>
      <c r="B21" s="8" t="s">
        <v>42</v>
      </c>
      <c r="C21" s="9">
        <f t="shared" si="0"/>
        <v>72000</v>
      </c>
      <c r="D21" s="10">
        <v>72000</v>
      </c>
      <c r="E21" s="10">
        <v>0</v>
      </c>
      <c r="F21" s="10">
        <v>0</v>
      </c>
    </row>
    <row r="22" spans="1:6" ht="51">
      <c r="A22" s="8" t="s">
        <v>43</v>
      </c>
      <c r="B22" s="8" t="s">
        <v>44</v>
      </c>
      <c r="C22" s="9">
        <f t="shared" si="0"/>
        <v>450000</v>
      </c>
      <c r="D22" s="10">
        <v>450000</v>
      </c>
      <c r="E22" s="10">
        <v>0</v>
      </c>
      <c r="F22" s="10">
        <v>0</v>
      </c>
    </row>
    <row r="23" spans="1:6" ht="25.5">
      <c r="A23" s="5" t="s">
        <v>45</v>
      </c>
      <c r="B23" s="5" t="s">
        <v>46</v>
      </c>
      <c r="C23" s="6">
        <f t="shared" si="0"/>
        <v>397000</v>
      </c>
      <c r="D23" s="7">
        <f>SUM(D24:D26)</f>
        <v>397000</v>
      </c>
      <c r="E23" s="7">
        <v>0</v>
      </c>
      <c r="F23" s="7">
        <v>0</v>
      </c>
    </row>
    <row r="24" spans="1:6" ht="25.5">
      <c r="A24" s="8" t="s">
        <v>47</v>
      </c>
      <c r="B24" s="8" t="s">
        <v>48</v>
      </c>
      <c r="C24" s="9">
        <f t="shared" si="0"/>
        <v>112000</v>
      </c>
      <c r="D24" s="10">
        <v>112000</v>
      </c>
      <c r="E24" s="10">
        <v>0</v>
      </c>
      <c r="F24" s="10">
        <v>0</v>
      </c>
    </row>
    <row r="25" spans="1:6" ht="25.5">
      <c r="A25" s="8" t="s">
        <v>49</v>
      </c>
      <c r="B25" s="8" t="s">
        <v>50</v>
      </c>
      <c r="C25" s="9">
        <f t="shared" si="0"/>
        <v>90000</v>
      </c>
      <c r="D25" s="10">
        <v>90000</v>
      </c>
      <c r="E25" s="10">
        <v>0</v>
      </c>
      <c r="F25" s="10">
        <v>0</v>
      </c>
    </row>
    <row r="26" spans="1:6" ht="25.5">
      <c r="A26" s="8" t="s">
        <v>51</v>
      </c>
      <c r="B26" s="8" t="s">
        <v>52</v>
      </c>
      <c r="C26" s="9">
        <f t="shared" si="0"/>
        <v>195000</v>
      </c>
      <c r="D26" s="10">
        <v>195000</v>
      </c>
      <c r="E26" s="10">
        <v>0</v>
      </c>
      <c r="F26" s="10">
        <v>0</v>
      </c>
    </row>
    <row r="27" spans="1:6" ht="12.75">
      <c r="A27" s="5" t="s">
        <v>53</v>
      </c>
      <c r="B27" s="5" t="s">
        <v>54</v>
      </c>
      <c r="C27" s="6">
        <f t="shared" si="0"/>
        <v>25900000</v>
      </c>
      <c r="D27" s="7">
        <f>D28+D30+D32</f>
        <v>25900000</v>
      </c>
      <c r="E27" s="7">
        <v>0</v>
      </c>
      <c r="F27" s="7">
        <v>0</v>
      </c>
    </row>
    <row r="28" spans="1:6" ht="25.5">
      <c r="A28" s="5" t="s">
        <v>55</v>
      </c>
      <c r="B28" s="5" t="s">
        <v>56</v>
      </c>
      <c r="C28" s="6">
        <f t="shared" si="0"/>
        <v>4400000</v>
      </c>
      <c r="D28" s="7">
        <f>D29</f>
        <v>4400000</v>
      </c>
      <c r="E28" s="7">
        <v>0</v>
      </c>
      <c r="F28" s="7">
        <v>0</v>
      </c>
    </row>
    <row r="29" spans="1:6" ht="12.75">
      <c r="A29" s="8" t="s">
        <v>57</v>
      </c>
      <c r="B29" s="8" t="s">
        <v>58</v>
      </c>
      <c r="C29" s="9">
        <f t="shared" si="0"/>
        <v>4400000</v>
      </c>
      <c r="D29" s="10">
        <v>4400000</v>
      </c>
      <c r="E29" s="10">
        <v>0</v>
      </c>
      <c r="F29" s="10">
        <v>0</v>
      </c>
    </row>
    <row r="30" spans="1:6" ht="25.5">
      <c r="A30" s="5" t="s">
        <v>59</v>
      </c>
      <c r="B30" s="5" t="s">
        <v>60</v>
      </c>
      <c r="C30" s="6">
        <f t="shared" si="0"/>
        <v>16000000</v>
      </c>
      <c r="D30" s="7">
        <f>D31</f>
        <v>16000000</v>
      </c>
      <c r="E30" s="7">
        <v>0</v>
      </c>
      <c r="F30" s="7">
        <v>0</v>
      </c>
    </row>
    <row r="31" spans="1:6" ht="12.75">
      <c r="A31" s="8" t="s">
        <v>61</v>
      </c>
      <c r="B31" s="8" t="s">
        <v>58</v>
      </c>
      <c r="C31" s="9">
        <f t="shared" si="0"/>
        <v>16000000</v>
      </c>
      <c r="D31" s="10">
        <v>16000000</v>
      </c>
      <c r="E31" s="10">
        <v>0</v>
      </c>
      <c r="F31" s="10">
        <v>0</v>
      </c>
    </row>
    <row r="32" spans="1:6" ht="38.25">
      <c r="A32" s="5" t="s">
        <v>62</v>
      </c>
      <c r="B32" s="5" t="s">
        <v>63</v>
      </c>
      <c r="C32" s="6">
        <f t="shared" si="0"/>
        <v>5500000</v>
      </c>
      <c r="D32" s="7">
        <f>SUM(D33:D34)</f>
        <v>5500000</v>
      </c>
      <c r="E32" s="7">
        <v>0</v>
      </c>
      <c r="F32" s="7">
        <v>0</v>
      </c>
    </row>
    <row r="33" spans="1:6" ht="76.5">
      <c r="A33" s="8" t="s">
        <v>475</v>
      </c>
      <c r="B33" s="109" t="s">
        <v>482</v>
      </c>
      <c r="C33" s="6">
        <f t="shared" si="0"/>
        <v>3200000</v>
      </c>
      <c r="D33" s="10">
        <v>3200000</v>
      </c>
      <c r="E33" s="10"/>
      <c r="F33" s="10"/>
    </row>
    <row r="34" spans="1:6" ht="51">
      <c r="A34" s="8" t="s">
        <v>476</v>
      </c>
      <c r="B34" s="106" t="s">
        <v>478</v>
      </c>
      <c r="C34" s="6">
        <f t="shared" si="0"/>
        <v>2300000</v>
      </c>
      <c r="D34" s="10">
        <v>2300000</v>
      </c>
      <c r="E34" s="10"/>
      <c r="F34" s="10"/>
    </row>
    <row r="35" spans="1:6" ht="38.25">
      <c r="A35" s="5" t="s">
        <v>64</v>
      </c>
      <c r="B35" s="5" t="s">
        <v>65</v>
      </c>
      <c r="C35" s="6">
        <f t="shared" si="0"/>
        <v>82617400</v>
      </c>
      <c r="D35" s="7">
        <f>D36+D46+D49+D51</f>
        <v>82617400</v>
      </c>
      <c r="E35" s="7">
        <v>0</v>
      </c>
      <c r="F35" s="7">
        <v>0</v>
      </c>
    </row>
    <row r="36" spans="1:6" ht="12.75">
      <c r="A36" s="5" t="s">
        <v>66</v>
      </c>
      <c r="B36" s="5" t="s">
        <v>67</v>
      </c>
      <c r="C36" s="6">
        <f t="shared" si="0"/>
        <v>33240000</v>
      </c>
      <c r="D36" s="7">
        <f>SUM(D37:D45)</f>
        <v>33240000</v>
      </c>
      <c r="E36" s="7">
        <v>0</v>
      </c>
      <c r="F36" s="7">
        <v>0</v>
      </c>
    </row>
    <row r="37" spans="1:6" ht="38.25">
      <c r="A37" s="8" t="s">
        <v>68</v>
      </c>
      <c r="B37" s="8" t="s">
        <v>69</v>
      </c>
      <c r="C37" s="9">
        <f t="shared" si="0"/>
        <v>40000</v>
      </c>
      <c r="D37" s="10">
        <v>40000</v>
      </c>
      <c r="E37" s="10">
        <v>0</v>
      </c>
      <c r="F37" s="10">
        <v>0</v>
      </c>
    </row>
    <row r="38" spans="1:6" ht="38.25">
      <c r="A38" s="8" t="s">
        <v>70</v>
      </c>
      <c r="B38" s="8" t="s">
        <v>71</v>
      </c>
      <c r="C38" s="9">
        <f t="shared" si="0"/>
        <v>1100000</v>
      </c>
      <c r="D38" s="10">
        <v>1100000</v>
      </c>
      <c r="E38" s="10">
        <v>0</v>
      </c>
      <c r="F38" s="10">
        <v>0</v>
      </c>
    </row>
    <row r="39" spans="1:6" ht="38.25">
      <c r="A39" s="8" t="s">
        <v>72</v>
      </c>
      <c r="B39" s="8" t="s">
        <v>73</v>
      </c>
      <c r="C39" s="9">
        <f t="shared" si="0"/>
        <v>4900000</v>
      </c>
      <c r="D39" s="10">
        <v>4900000</v>
      </c>
      <c r="E39" s="10">
        <v>0</v>
      </c>
      <c r="F39" s="10">
        <v>0</v>
      </c>
    </row>
    <row r="40" spans="1:6" ht="38.25">
      <c r="A40" s="8" t="s">
        <v>74</v>
      </c>
      <c r="B40" s="8" t="s">
        <v>75</v>
      </c>
      <c r="C40" s="9">
        <f t="shared" si="0"/>
        <v>6500000</v>
      </c>
      <c r="D40" s="10">
        <v>6500000</v>
      </c>
      <c r="E40" s="10">
        <v>0</v>
      </c>
      <c r="F40" s="10">
        <v>0</v>
      </c>
    </row>
    <row r="41" spans="1:6" ht="12.75">
      <c r="A41" s="8" t="s">
        <v>76</v>
      </c>
      <c r="B41" s="8" t="s">
        <v>77</v>
      </c>
      <c r="C41" s="9">
        <f t="shared" si="0"/>
        <v>4800000</v>
      </c>
      <c r="D41" s="10">
        <v>4800000</v>
      </c>
      <c r="E41" s="10">
        <v>0</v>
      </c>
      <c r="F41" s="10">
        <v>0</v>
      </c>
    </row>
    <row r="42" spans="1:6" ht="12.75">
      <c r="A42" s="8" t="s">
        <v>78</v>
      </c>
      <c r="B42" s="8" t="s">
        <v>79</v>
      </c>
      <c r="C42" s="9">
        <f t="shared" si="0"/>
        <v>13000000</v>
      </c>
      <c r="D42" s="10">
        <v>13000000</v>
      </c>
      <c r="E42" s="10">
        <v>0</v>
      </c>
      <c r="F42" s="10">
        <v>0</v>
      </c>
    </row>
    <row r="43" spans="1:6" ht="12.75">
      <c r="A43" s="8" t="s">
        <v>80</v>
      </c>
      <c r="B43" s="8" t="s">
        <v>81</v>
      </c>
      <c r="C43" s="9">
        <f t="shared" si="0"/>
        <v>1700000</v>
      </c>
      <c r="D43" s="10">
        <v>1700000</v>
      </c>
      <c r="E43" s="10">
        <v>0</v>
      </c>
      <c r="F43" s="10">
        <v>0</v>
      </c>
    </row>
    <row r="44" spans="1:6" ht="12.75">
      <c r="A44" s="8" t="s">
        <v>82</v>
      </c>
      <c r="B44" s="8" t="s">
        <v>83</v>
      </c>
      <c r="C44" s="9">
        <f aca="true" t="shared" si="1" ref="C44:C77">D44+E44</f>
        <v>1100000</v>
      </c>
      <c r="D44" s="10">
        <v>1100000</v>
      </c>
      <c r="E44" s="10">
        <v>0</v>
      </c>
      <c r="F44" s="10">
        <v>0</v>
      </c>
    </row>
    <row r="45" spans="1:6" ht="12.75">
      <c r="A45" s="8" t="s">
        <v>84</v>
      </c>
      <c r="B45" s="8" t="s">
        <v>85</v>
      </c>
      <c r="C45" s="9">
        <f t="shared" si="1"/>
        <v>100000</v>
      </c>
      <c r="D45" s="10">
        <v>100000</v>
      </c>
      <c r="E45" s="10">
        <v>0</v>
      </c>
      <c r="F45" s="10">
        <v>0</v>
      </c>
    </row>
    <row r="46" spans="1:6" ht="12.75">
      <c r="A46" s="5" t="s">
        <v>86</v>
      </c>
      <c r="B46" s="5" t="s">
        <v>87</v>
      </c>
      <c r="C46" s="6">
        <f t="shared" si="1"/>
        <v>148400</v>
      </c>
      <c r="D46" s="7">
        <f>SUM(D47:D48)</f>
        <v>148400</v>
      </c>
      <c r="E46" s="7">
        <v>0</v>
      </c>
      <c r="F46" s="7">
        <v>0</v>
      </c>
    </row>
    <row r="47" spans="1:6" ht="25.5">
      <c r="A47" s="8" t="s">
        <v>88</v>
      </c>
      <c r="B47" s="8" t="s">
        <v>89</v>
      </c>
      <c r="C47" s="9">
        <f t="shared" si="1"/>
        <v>76100</v>
      </c>
      <c r="D47" s="10">
        <v>76100</v>
      </c>
      <c r="E47" s="10">
        <v>0</v>
      </c>
      <c r="F47" s="10">
        <v>0</v>
      </c>
    </row>
    <row r="48" spans="1:6" ht="25.5">
      <c r="A48" s="8" t="s">
        <v>90</v>
      </c>
      <c r="B48" s="8" t="s">
        <v>91</v>
      </c>
      <c r="C48" s="9">
        <f t="shared" si="1"/>
        <v>72300</v>
      </c>
      <c r="D48" s="10">
        <v>72300</v>
      </c>
      <c r="E48" s="10">
        <v>0</v>
      </c>
      <c r="F48" s="10">
        <v>0</v>
      </c>
    </row>
    <row r="49" spans="1:6" ht="12.75">
      <c r="A49" s="5" t="s">
        <v>92</v>
      </c>
      <c r="B49" s="5" t="s">
        <v>93</v>
      </c>
      <c r="C49" s="6">
        <f t="shared" si="1"/>
        <v>56000</v>
      </c>
      <c r="D49" s="7">
        <f>D50</f>
        <v>56000</v>
      </c>
      <c r="E49" s="7">
        <v>0</v>
      </c>
      <c r="F49" s="7">
        <v>0</v>
      </c>
    </row>
    <row r="50" spans="1:6" ht="12.75">
      <c r="A50" s="8" t="s">
        <v>94</v>
      </c>
      <c r="B50" s="8" t="s">
        <v>95</v>
      </c>
      <c r="C50" s="9">
        <f t="shared" si="1"/>
        <v>56000</v>
      </c>
      <c r="D50" s="10">
        <v>56000</v>
      </c>
      <c r="E50" s="10">
        <v>0</v>
      </c>
      <c r="F50" s="10">
        <v>0</v>
      </c>
    </row>
    <row r="51" spans="1:6" ht="12.75">
      <c r="A51" s="5" t="s">
        <v>96</v>
      </c>
      <c r="B51" s="5" t="s">
        <v>97</v>
      </c>
      <c r="C51" s="6">
        <f t="shared" si="1"/>
        <v>49173000</v>
      </c>
      <c r="D51" s="7">
        <f>SUM(D52:D54)</f>
        <v>49173000</v>
      </c>
      <c r="E51" s="7">
        <v>0</v>
      </c>
      <c r="F51" s="7">
        <v>0</v>
      </c>
    </row>
    <row r="52" spans="1:6" ht="12.75">
      <c r="A52" s="8" t="s">
        <v>98</v>
      </c>
      <c r="B52" s="8" t="s">
        <v>99</v>
      </c>
      <c r="C52" s="9">
        <f t="shared" si="1"/>
        <v>3923000</v>
      </c>
      <c r="D52" s="10">
        <v>3923000</v>
      </c>
      <c r="E52" s="10">
        <v>0</v>
      </c>
      <c r="F52" s="10">
        <v>0</v>
      </c>
    </row>
    <row r="53" spans="1:6" ht="12.75">
      <c r="A53" s="8" t="s">
        <v>100</v>
      </c>
      <c r="B53" s="8" t="s">
        <v>101</v>
      </c>
      <c r="C53" s="9">
        <f t="shared" si="1"/>
        <v>43000000</v>
      </c>
      <c r="D53" s="10">
        <v>43000000</v>
      </c>
      <c r="E53" s="10">
        <v>0</v>
      </c>
      <c r="F53" s="10">
        <v>0</v>
      </c>
    </row>
    <row r="54" spans="1:6" ht="51">
      <c r="A54" s="8" t="s">
        <v>102</v>
      </c>
      <c r="B54" s="8" t="s">
        <v>103</v>
      </c>
      <c r="C54" s="9">
        <f t="shared" si="1"/>
        <v>2250000</v>
      </c>
      <c r="D54" s="10">
        <v>2250000</v>
      </c>
      <c r="E54" s="10">
        <v>0</v>
      </c>
      <c r="F54" s="10">
        <v>0</v>
      </c>
    </row>
    <row r="55" spans="1:6" ht="12.75">
      <c r="A55" s="5" t="s">
        <v>104</v>
      </c>
      <c r="B55" s="5" t="s">
        <v>105</v>
      </c>
      <c r="C55" s="6">
        <f t="shared" si="1"/>
        <v>190500</v>
      </c>
      <c r="D55" s="7">
        <v>0</v>
      </c>
      <c r="E55" s="7">
        <f>E56</f>
        <v>190500</v>
      </c>
      <c r="F55" s="7">
        <v>0</v>
      </c>
    </row>
    <row r="56" spans="1:6" ht="12.75">
      <c r="A56" s="5" t="s">
        <v>106</v>
      </c>
      <c r="B56" s="5" t="s">
        <v>107</v>
      </c>
      <c r="C56" s="6">
        <f t="shared" si="1"/>
        <v>190500</v>
      </c>
      <c r="D56" s="7">
        <v>0</v>
      </c>
      <c r="E56" s="7">
        <f>SUM(E57:E59)</f>
        <v>190500</v>
      </c>
      <c r="F56" s="7">
        <v>0</v>
      </c>
    </row>
    <row r="57" spans="1:6" ht="51">
      <c r="A57" s="8" t="s">
        <v>108</v>
      </c>
      <c r="B57" s="8" t="s">
        <v>109</v>
      </c>
      <c r="C57" s="9">
        <f t="shared" si="1"/>
        <v>43000</v>
      </c>
      <c r="D57" s="10">
        <v>0</v>
      </c>
      <c r="E57" s="10">
        <v>43000</v>
      </c>
      <c r="F57" s="10">
        <v>0</v>
      </c>
    </row>
    <row r="58" spans="1:6" ht="25.5">
      <c r="A58" s="8" t="s">
        <v>110</v>
      </c>
      <c r="B58" s="8" t="s">
        <v>111</v>
      </c>
      <c r="C58" s="9">
        <f t="shared" si="1"/>
        <v>147000</v>
      </c>
      <c r="D58" s="10">
        <v>0</v>
      </c>
      <c r="E58" s="10">
        <v>147000</v>
      </c>
      <c r="F58" s="10">
        <v>0</v>
      </c>
    </row>
    <row r="59" spans="1:6" ht="38.25">
      <c r="A59" s="84">
        <v>19010300</v>
      </c>
      <c r="B59" s="8" t="s">
        <v>510</v>
      </c>
      <c r="C59" s="9">
        <f t="shared" si="1"/>
        <v>500</v>
      </c>
      <c r="D59" s="10"/>
      <c r="E59" s="10">
        <v>500</v>
      </c>
      <c r="F59" s="10"/>
    </row>
    <row r="60" spans="1:6" ht="12.75">
      <c r="A60" s="5" t="s">
        <v>112</v>
      </c>
      <c r="B60" s="5" t="s">
        <v>113</v>
      </c>
      <c r="C60" s="6">
        <f t="shared" si="1"/>
        <v>15076030</v>
      </c>
      <c r="D60" s="7">
        <f>D61+D70+D83+D86</f>
        <v>5655600</v>
      </c>
      <c r="E60" s="7">
        <f>E61+E70+E83+E86</f>
        <v>9420430</v>
      </c>
      <c r="F60" s="7">
        <f>F61+F70+F83+F86</f>
        <v>0</v>
      </c>
    </row>
    <row r="61" spans="1:6" ht="12.75">
      <c r="A61" s="5" t="s">
        <v>114</v>
      </c>
      <c r="B61" s="5" t="s">
        <v>115</v>
      </c>
      <c r="C61" s="6">
        <f t="shared" si="1"/>
        <v>807100</v>
      </c>
      <c r="D61" s="7">
        <f>D64+D62</f>
        <v>807100</v>
      </c>
      <c r="E61" s="7">
        <f>E64+E62</f>
        <v>0</v>
      </c>
      <c r="F61" s="7">
        <v>0</v>
      </c>
    </row>
    <row r="62" spans="1:6" ht="76.5">
      <c r="A62" s="115">
        <v>21010000</v>
      </c>
      <c r="B62" s="5" t="s">
        <v>511</v>
      </c>
      <c r="C62" s="6">
        <f t="shared" si="1"/>
        <v>1100</v>
      </c>
      <c r="D62" s="7">
        <f>D63</f>
        <v>1100</v>
      </c>
      <c r="E62" s="7"/>
      <c r="F62" s="7"/>
    </row>
    <row r="63" spans="1:6" ht="38.25">
      <c r="A63" s="81">
        <v>21010300</v>
      </c>
      <c r="B63" s="116" t="s">
        <v>0</v>
      </c>
      <c r="C63" s="9">
        <f t="shared" si="1"/>
        <v>1100</v>
      </c>
      <c r="D63" s="117">
        <v>1100</v>
      </c>
      <c r="E63" s="7"/>
      <c r="F63" s="7"/>
    </row>
    <row r="64" spans="1:6" ht="12.75">
      <c r="A64" s="5" t="s">
        <v>116</v>
      </c>
      <c r="B64" s="5" t="s">
        <v>117</v>
      </c>
      <c r="C64" s="6">
        <f t="shared" si="1"/>
        <v>806000</v>
      </c>
      <c r="D64" s="7">
        <f>SUM(D65:D69)</f>
        <v>806000</v>
      </c>
      <c r="E64" s="7">
        <f>SUM(E65:E69)</f>
        <v>0</v>
      </c>
      <c r="F64" s="7">
        <f>SUM(F65:F69)</f>
        <v>0</v>
      </c>
    </row>
    <row r="65" spans="1:6" ht="63.75">
      <c r="A65" s="81">
        <v>21080900</v>
      </c>
      <c r="B65" s="116" t="s">
        <v>1</v>
      </c>
      <c r="C65" s="9">
        <f t="shared" si="1"/>
        <v>26000</v>
      </c>
      <c r="D65" s="10">
        <v>26000</v>
      </c>
      <c r="E65" s="117"/>
      <c r="F65" s="117"/>
    </row>
    <row r="66" spans="1:6" ht="12.75">
      <c r="A66" s="8" t="s">
        <v>118</v>
      </c>
      <c r="B66" s="8" t="s">
        <v>119</v>
      </c>
      <c r="C66" s="9">
        <f t="shared" si="1"/>
        <v>85000</v>
      </c>
      <c r="D66" s="10">
        <v>85000</v>
      </c>
      <c r="E66" s="10">
        <v>0</v>
      </c>
      <c r="F66" s="10">
        <v>0</v>
      </c>
    </row>
    <row r="67" spans="1:6" ht="63.75">
      <c r="A67" s="8" t="s">
        <v>120</v>
      </c>
      <c r="B67" s="126" t="s">
        <v>508</v>
      </c>
      <c r="C67" s="9">
        <f t="shared" si="1"/>
        <v>75000</v>
      </c>
      <c r="D67" s="10">
        <v>75000</v>
      </c>
      <c r="E67" s="10">
        <v>0</v>
      </c>
      <c r="F67" s="10">
        <v>0</v>
      </c>
    </row>
    <row r="68" spans="1:6" ht="12.75">
      <c r="A68" s="8" t="s">
        <v>121</v>
      </c>
      <c r="B68" s="8" t="s">
        <v>122</v>
      </c>
      <c r="C68" s="9">
        <f t="shared" si="1"/>
        <v>20000</v>
      </c>
      <c r="D68" s="10">
        <v>20000</v>
      </c>
      <c r="E68" s="10">
        <v>0</v>
      </c>
      <c r="F68" s="10">
        <v>0</v>
      </c>
    </row>
    <row r="69" spans="1:6" ht="48" customHeight="1">
      <c r="A69" s="84">
        <v>21081800</v>
      </c>
      <c r="B69" s="118" t="s">
        <v>507</v>
      </c>
      <c r="C69" s="9">
        <f t="shared" si="1"/>
        <v>600000</v>
      </c>
      <c r="D69" s="10">
        <v>600000</v>
      </c>
      <c r="E69" s="10"/>
      <c r="F69" s="10"/>
    </row>
    <row r="70" spans="1:6" ht="25.5">
      <c r="A70" s="5" t="s">
        <v>123</v>
      </c>
      <c r="B70" s="5" t="s">
        <v>124</v>
      </c>
      <c r="C70" s="6">
        <f t="shared" si="1"/>
        <v>4618500</v>
      </c>
      <c r="D70" s="7">
        <f>D71+D77+D79+D82</f>
        <v>4618500</v>
      </c>
      <c r="E70" s="7">
        <v>0</v>
      </c>
      <c r="F70" s="7">
        <v>0</v>
      </c>
    </row>
    <row r="71" spans="1:6" ht="12.75">
      <c r="A71" s="5" t="s">
        <v>125</v>
      </c>
      <c r="B71" s="5" t="s">
        <v>126</v>
      </c>
      <c r="C71" s="6">
        <f t="shared" si="1"/>
        <v>3097600</v>
      </c>
      <c r="D71" s="7">
        <f>SUM(D72:D76)</f>
        <v>3097600</v>
      </c>
      <c r="E71" s="7">
        <f>SUM(E72:E76)</f>
        <v>0</v>
      </c>
      <c r="F71" s="7">
        <f>SUM(F72:F76)</f>
        <v>0</v>
      </c>
    </row>
    <row r="72" spans="1:6" ht="57.75" customHeight="1">
      <c r="A72" s="81">
        <v>22010200</v>
      </c>
      <c r="B72" s="116" t="s">
        <v>2</v>
      </c>
      <c r="C72" s="9">
        <f t="shared" si="1"/>
        <v>30000</v>
      </c>
      <c r="D72" s="10">
        <v>30000</v>
      </c>
      <c r="E72" s="117"/>
      <c r="F72" s="117"/>
    </row>
    <row r="73" spans="1:6" ht="38.25">
      <c r="A73" s="8" t="s">
        <v>127</v>
      </c>
      <c r="B73" s="8" t="s">
        <v>128</v>
      </c>
      <c r="C73" s="9">
        <f t="shared" si="1"/>
        <v>165000</v>
      </c>
      <c r="D73" s="10">
        <v>165000</v>
      </c>
      <c r="E73" s="10">
        <v>0</v>
      </c>
      <c r="F73" s="10">
        <v>0</v>
      </c>
    </row>
    <row r="74" spans="1:6" ht="12.75">
      <c r="A74" s="8" t="s">
        <v>129</v>
      </c>
      <c r="B74" s="8" t="s">
        <v>130</v>
      </c>
      <c r="C74" s="9">
        <f t="shared" si="1"/>
        <v>2250000</v>
      </c>
      <c r="D74" s="10">
        <v>2250000</v>
      </c>
      <c r="E74" s="10">
        <v>0</v>
      </c>
      <c r="F74" s="10">
        <v>0</v>
      </c>
    </row>
    <row r="75" spans="1:6" ht="25.5">
      <c r="A75" s="8" t="s">
        <v>131</v>
      </c>
      <c r="B75" s="8" t="s">
        <v>132</v>
      </c>
      <c r="C75" s="9">
        <f t="shared" si="1"/>
        <v>650000</v>
      </c>
      <c r="D75" s="10">
        <v>650000</v>
      </c>
      <c r="E75" s="10">
        <v>0</v>
      </c>
      <c r="F75" s="10">
        <v>0</v>
      </c>
    </row>
    <row r="76" spans="1:6" ht="84.75" customHeight="1">
      <c r="A76" s="84">
        <v>22012900</v>
      </c>
      <c r="B76" s="8" t="s">
        <v>3</v>
      </c>
      <c r="C76" s="9">
        <f t="shared" si="1"/>
        <v>2600</v>
      </c>
      <c r="D76" s="10">
        <v>2600</v>
      </c>
      <c r="E76" s="10"/>
      <c r="F76" s="10"/>
    </row>
    <row r="77" spans="1:6" ht="38.25">
      <c r="A77" s="5" t="s">
        <v>133</v>
      </c>
      <c r="B77" s="5" t="s">
        <v>134</v>
      </c>
      <c r="C77" s="6">
        <f t="shared" si="1"/>
        <v>1405000</v>
      </c>
      <c r="D77" s="7">
        <f>D78</f>
        <v>1405000</v>
      </c>
      <c r="E77" s="7">
        <v>0</v>
      </c>
      <c r="F77" s="7">
        <v>0</v>
      </c>
    </row>
    <row r="78" spans="1:6" ht="38.25">
      <c r="A78" s="8" t="s">
        <v>135</v>
      </c>
      <c r="B78" s="8" t="s">
        <v>136</v>
      </c>
      <c r="C78" s="9">
        <f aca="true" t="shared" si="2" ref="C78:C112">D78+E78</f>
        <v>1405000</v>
      </c>
      <c r="D78" s="10">
        <v>1405000</v>
      </c>
      <c r="E78" s="10">
        <v>0</v>
      </c>
      <c r="F78" s="10">
        <v>0</v>
      </c>
    </row>
    <row r="79" spans="1:6" ht="12.75">
      <c r="A79" s="5" t="s">
        <v>137</v>
      </c>
      <c r="B79" s="5" t="s">
        <v>138</v>
      </c>
      <c r="C79" s="6">
        <f t="shared" si="2"/>
        <v>115000</v>
      </c>
      <c r="D79" s="7">
        <f>SUM(D80:D81)</f>
        <v>115000</v>
      </c>
      <c r="E79" s="7">
        <f>SUM(E80:E81)</f>
        <v>0</v>
      </c>
      <c r="F79" s="7">
        <f>SUM(F80:F81)</f>
        <v>0</v>
      </c>
    </row>
    <row r="80" spans="1:6" ht="38.25">
      <c r="A80" s="8" t="s">
        <v>139</v>
      </c>
      <c r="B80" s="107" t="s">
        <v>140</v>
      </c>
      <c r="C80" s="9">
        <f t="shared" si="2"/>
        <v>104000</v>
      </c>
      <c r="D80" s="10">
        <v>104000</v>
      </c>
      <c r="E80" s="10">
        <v>0</v>
      </c>
      <c r="F80" s="10">
        <v>0</v>
      </c>
    </row>
    <row r="81" spans="1:6" ht="38.25">
      <c r="A81" s="8" t="s">
        <v>141</v>
      </c>
      <c r="B81" s="107" t="s">
        <v>142</v>
      </c>
      <c r="C81" s="9">
        <f t="shared" si="2"/>
        <v>11000</v>
      </c>
      <c r="D81" s="10">
        <v>11000</v>
      </c>
      <c r="E81" s="10">
        <v>0</v>
      </c>
      <c r="F81" s="10">
        <v>0</v>
      </c>
    </row>
    <row r="82" spans="1:6" ht="69" customHeight="1">
      <c r="A82" s="8" t="s">
        <v>477</v>
      </c>
      <c r="B82" s="104" t="s">
        <v>479</v>
      </c>
      <c r="C82" s="9">
        <f t="shared" si="2"/>
        <v>900</v>
      </c>
      <c r="D82" s="10">
        <v>900</v>
      </c>
      <c r="E82" s="10"/>
      <c r="F82" s="10"/>
    </row>
    <row r="83" spans="1:6" ht="12.75">
      <c r="A83" s="5" t="s">
        <v>143</v>
      </c>
      <c r="B83" s="5" t="s">
        <v>144</v>
      </c>
      <c r="C83" s="6">
        <f t="shared" si="2"/>
        <v>230000</v>
      </c>
      <c r="D83" s="7">
        <f>D84</f>
        <v>230000</v>
      </c>
      <c r="E83" s="7">
        <v>0</v>
      </c>
      <c r="F83" s="7">
        <v>0</v>
      </c>
    </row>
    <row r="84" spans="1:6" ht="12.75">
      <c r="A84" s="5" t="s">
        <v>145</v>
      </c>
      <c r="B84" s="5" t="s">
        <v>117</v>
      </c>
      <c r="C84" s="6">
        <f t="shared" si="2"/>
        <v>230000</v>
      </c>
      <c r="D84" s="7">
        <f>D85</f>
        <v>230000</v>
      </c>
      <c r="E84" s="7">
        <v>0</v>
      </c>
      <c r="F84" s="7">
        <v>0</v>
      </c>
    </row>
    <row r="85" spans="1:6" ht="12.75">
      <c r="A85" s="8" t="s">
        <v>146</v>
      </c>
      <c r="B85" s="8" t="s">
        <v>117</v>
      </c>
      <c r="C85" s="9">
        <f t="shared" si="2"/>
        <v>230000</v>
      </c>
      <c r="D85" s="10">
        <v>230000</v>
      </c>
      <c r="E85" s="10">
        <v>0</v>
      </c>
      <c r="F85" s="10">
        <v>0</v>
      </c>
    </row>
    <row r="86" spans="1:6" ht="12.75">
      <c r="A86" s="5" t="s">
        <v>147</v>
      </c>
      <c r="B86" s="5" t="s">
        <v>148</v>
      </c>
      <c r="C86" s="6">
        <f t="shared" si="2"/>
        <v>9420430</v>
      </c>
      <c r="D86" s="7">
        <v>0</v>
      </c>
      <c r="E86" s="7">
        <f>E87+E89</f>
        <v>9420430</v>
      </c>
      <c r="F86" s="7">
        <v>0</v>
      </c>
    </row>
    <row r="87" spans="1:6" ht="25.5">
      <c r="A87" s="5" t="s">
        <v>149</v>
      </c>
      <c r="B87" s="5" t="s">
        <v>150</v>
      </c>
      <c r="C87" s="6">
        <f t="shared" si="2"/>
        <v>9420430</v>
      </c>
      <c r="D87" s="7">
        <v>0</v>
      </c>
      <c r="E87" s="7">
        <f>E88</f>
        <v>9420430</v>
      </c>
      <c r="F87" s="7">
        <v>0</v>
      </c>
    </row>
    <row r="88" spans="1:6" ht="25.5">
      <c r="A88" s="8" t="s">
        <v>151</v>
      </c>
      <c r="B88" s="8" t="s">
        <v>152</v>
      </c>
      <c r="C88" s="9">
        <f t="shared" si="2"/>
        <v>9420430</v>
      </c>
      <c r="D88" s="10">
        <v>0</v>
      </c>
      <c r="E88" s="10">
        <v>9420430</v>
      </c>
      <c r="F88" s="10">
        <v>0</v>
      </c>
    </row>
    <row r="89" spans="1:6" ht="17.25" customHeight="1">
      <c r="A89" s="5" t="s">
        <v>153</v>
      </c>
      <c r="B89" s="127" t="s">
        <v>154</v>
      </c>
      <c r="C89" s="6">
        <f t="shared" si="2"/>
        <v>0</v>
      </c>
      <c r="D89" s="7">
        <v>0</v>
      </c>
      <c r="E89" s="7">
        <f>E90</f>
        <v>0</v>
      </c>
      <c r="F89" s="7">
        <f>F90</f>
        <v>0</v>
      </c>
    </row>
    <row r="90" spans="1:6" ht="12.75">
      <c r="A90" s="8" t="s">
        <v>155</v>
      </c>
      <c r="B90" s="8" t="s">
        <v>156</v>
      </c>
      <c r="C90" s="9">
        <f t="shared" si="2"/>
        <v>0</v>
      </c>
      <c r="D90" s="10">
        <v>0</v>
      </c>
      <c r="E90" s="10"/>
      <c r="F90" s="10">
        <v>0</v>
      </c>
    </row>
    <row r="91" spans="1:6" ht="12.75">
      <c r="A91" s="5" t="s">
        <v>157</v>
      </c>
      <c r="B91" s="5" t="s">
        <v>158</v>
      </c>
      <c r="C91" s="6">
        <f t="shared" si="2"/>
        <v>6700000</v>
      </c>
      <c r="D91" s="13">
        <f>D92+D96</f>
        <v>0</v>
      </c>
      <c r="E91" s="13">
        <f>E92+E96</f>
        <v>6700000</v>
      </c>
      <c r="F91" s="13">
        <f>F92+F96</f>
        <v>6700000</v>
      </c>
    </row>
    <row r="92" spans="1:6" ht="12.75">
      <c r="A92" s="5" t="s">
        <v>159</v>
      </c>
      <c r="B92" s="5" t="s">
        <v>160</v>
      </c>
      <c r="C92" s="6">
        <f t="shared" si="2"/>
        <v>500000</v>
      </c>
      <c r="D92" s="13">
        <f>D93+D95</f>
        <v>0</v>
      </c>
      <c r="E92" s="13">
        <f>E93+E95</f>
        <v>500000</v>
      </c>
      <c r="F92" s="13">
        <f>F93+F95</f>
        <v>500000</v>
      </c>
    </row>
    <row r="93" spans="1:6" ht="70.5" customHeight="1">
      <c r="A93" s="5" t="s">
        <v>161</v>
      </c>
      <c r="B93" s="5" t="s">
        <v>162</v>
      </c>
      <c r="C93" s="6">
        <f t="shared" si="2"/>
        <v>0</v>
      </c>
      <c r="D93" s="13">
        <f>D94</f>
        <v>0</v>
      </c>
      <c r="E93" s="13">
        <v>0</v>
      </c>
      <c r="F93" s="13">
        <v>0</v>
      </c>
    </row>
    <row r="94" spans="1:6" ht="51">
      <c r="A94" s="8" t="s">
        <v>163</v>
      </c>
      <c r="B94" s="8" t="s">
        <v>164</v>
      </c>
      <c r="C94" s="9">
        <f t="shared" si="2"/>
        <v>0</v>
      </c>
      <c r="D94" s="10"/>
      <c r="E94" s="10">
        <v>0</v>
      </c>
      <c r="F94" s="10">
        <v>0</v>
      </c>
    </row>
    <row r="95" spans="1:6" ht="38.25">
      <c r="A95" s="8" t="s">
        <v>165</v>
      </c>
      <c r="B95" s="8" t="s">
        <v>166</v>
      </c>
      <c r="C95" s="9">
        <f t="shared" si="2"/>
        <v>500000</v>
      </c>
      <c r="D95" s="10">
        <v>0</v>
      </c>
      <c r="E95" s="10">
        <v>500000</v>
      </c>
      <c r="F95" s="10">
        <f>E95</f>
        <v>500000</v>
      </c>
    </row>
    <row r="96" spans="1:6" ht="18" customHeight="1">
      <c r="A96" s="5" t="s">
        <v>167</v>
      </c>
      <c r="B96" s="5" t="s">
        <v>168</v>
      </c>
      <c r="C96" s="6">
        <f t="shared" si="2"/>
        <v>6200000</v>
      </c>
      <c r="D96" s="7">
        <v>0</v>
      </c>
      <c r="E96" s="7">
        <f>E97</f>
        <v>6200000</v>
      </c>
      <c r="F96" s="7">
        <f>F97</f>
        <v>6200000</v>
      </c>
    </row>
    <row r="97" spans="1:6" ht="12.75">
      <c r="A97" s="5" t="s">
        <v>169</v>
      </c>
      <c r="B97" s="5" t="s">
        <v>170</v>
      </c>
      <c r="C97" s="6">
        <f t="shared" si="2"/>
        <v>6200000</v>
      </c>
      <c r="D97" s="7">
        <v>0</v>
      </c>
      <c r="E97" s="7">
        <f>E98+E99</f>
        <v>6200000</v>
      </c>
      <c r="F97" s="7">
        <f>F98+F99</f>
        <v>6200000</v>
      </c>
    </row>
    <row r="98" spans="1:6" ht="60" customHeight="1">
      <c r="A98" s="8" t="s">
        <v>171</v>
      </c>
      <c r="B98" s="8" t="s">
        <v>172</v>
      </c>
      <c r="C98" s="9">
        <f t="shared" si="2"/>
        <v>6000000</v>
      </c>
      <c r="D98" s="10">
        <v>0</v>
      </c>
      <c r="E98" s="10">
        <v>6000000</v>
      </c>
      <c r="F98" s="10">
        <f>E98</f>
        <v>6000000</v>
      </c>
    </row>
    <row r="99" spans="1:6" ht="63.75" customHeight="1">
      <c r="A99" s="8">
        <v>33010500</v>
      </c>
      <c r="B99" s="8" t="s">
        <v>459</v>
      </c>
      <c r="C99" s="9">
        <f t="shared" si="2"/>
        <v>200000</v>
      </c>
      <c r="D99" s="10"/>
      <c r="E99" s="10">
        <v>200000</v>
      </c>
      <c r="F99" s="10">
        <f>E99</f>
        <v>200000</v>
      </c>
    </row>
    <row r="100" spans="1:6" ht="25.5">
      <c r="A100" s="11"/>
      <c r="B100" s="11" t="s">
        <v>173</v>
      </c>
      <c r="C100" s="6">
        <f t="shared" si="2"/>
        <v>304172930</v>
      </c>
      <c r="D100" s="6">
        <f>D12+D60+D91</f>
        <v>287862000</v>
      </c>
      <c r="E100" s="6">
        <f>E12+E60+E91</f>
        <v>16310930</v>
      </c>
      <c r="F100" s="6">
        <f>F12+F60+F91</f>
        <v>6700000</v>
      </c>
    </row>
    <row r="101" spans="1:6" ht="12.75">
      <c r="A101" s="5" t="s">
        <v>174</v>
      </c>
      <c r="B101" s="5" t="s">
        <v>175</v>
      </c>
      <c r="C101" s="6">
        <f t="shared" si="2"/>
        <v>132044020</v>
      </c>
      <c r="D101" s="7">
        <f>D102</f>
        <v>132044020</v>
      </c>
      <c r="E101" s="7">
        <v>0</v>
      </c>
      <c r="F101" s="7">
        <v>0</v>
      </c>
    </row>
    <row r="102" spans="1:6" ht="12.75">
      <c r="A102" s="5" t="s">
        <v>176</v>
      </c>
      <c r="B102" s="5" t="s">
        <v>177</v>
      </c>
      <c r="C102" s="6">
        <f t="shared" si="2"/>
        <v>132044020</v>
      </c>
      <c r="D102" s="7">
        <f>D103+D105+D107+D109</f>
        <v>132044020</v>
      </c>
      <c r="E102" s="7">
        <v>0</v>
      </c>
      <c r="F102" s="7">
        <v>0</v>
      </c>
    </row>
    <row r="103" spans="1:6" ht="12.75" hidden="1">
      <c r="A103" s="5" t="s">
        <v>178</v>
      </c>
      <c r="B103" s="5" t="s">
        <v>179</v>
      </c>
      <c r="C103" s="6">
        <f t="shared" si="2"/>
        <v>0</v>
      </c>
      <c r="D103" s="7">
        <f>D104</f>
        <v>0</v>
      </c>
      <c r="E103" s="7">
        <v>0</v>
      </c>
      <c r="F103" s="7">
        <v>0</v>
      </c>
    </row>
    <row r="104" spans="1:6" ht="14.25" customHeight="1" hidden="1">
      <c r="A104" s="8" t="s">
        <v>180</v>
      </c>
      <c r="B104" s="8" t="s">
        <v>181</v>
      </c>
      <c r="C104" s="9">
        <f t="shared" si="2"/>
        <v>0</v>
      </c>
      <c r="D104" s="10"/>
      <c r="E104" s="10">
        <v>0</v>
      </c>
      <c r="F104" s="10">
        <v>0</v>
      </c>
    </row>
    <row r="105" spans="1:6" ht="27.75" customHeight="1">
      <c r="A105" s="5" t="s">
        <v>182</v>
      </c>
      <c r="B105" s="5" t="s">
        <v>183</v>
      </c>
      <c r="C105" s="6">
        <f t="shared" si="2"/>
        <v>131142400</v>
      </c>
      <c r="D105" s="7">
        <f>D106</f>
        <v>131142400</v>
      </c>
      <c r="E105" s="7">
        <f>E106</f>
        <v>0</v>
      </c>
      <c r="F105" s="7">
        <f>F106</f>
        <v>0</v>
      </c>
    </row>
    <row r="106" spans="1:6" ht="30" customHeight="1">
      <c r="A106" s="8" t="s">
        <v>184</v>
      </c>
      <c r="B106" s="8" t="s">
        <v>185</v>
      </c>
      <c r="C106" s="9">
        <f t="shared" si="2"/>
        <v>131142400</v>
      </c>
      <c r="D106" s="10">
        <v>131142400</v>
      </c>
      <c r="E106" s="10">
        <v>0</v>
      </c>
      <c r="F106" s="10">
        <v>0</v>
      </c>
    </row>
    <row r="107" spans="1:6" ht="24.75" customHeight="1" hidden="1">
      <c r="A107" s="5" t="s">
        <v>186</v>
      </c>
      <c r="B107" s="5" t="s">
        <v>187</v>
      </c>
      <c r="C107" s="6">
        <f t="shared" si="2"/>
        <v>0</v>
      </c>
      <c r="D107" s="7">
        <f>D108</f>
        <v>0</v>
      </c>
      <c r="E107" s="7">
        <v>0</v>
      </c>
      <c r="F107" s="7">
        <v>0</v>
      </c>
    </row>
    <row r="108" spans="1:6" ht="21" customHeight="1" hidden="1">
      <c r="A108" s="8" t="s">
        <v>188</v>
      </c>
      <c r="B108" s="8" t="s">
        <v>189</v>
      </c>
      <c r="C108" s="9">
        <f t="shared" si="2"/>
        <v>0</v>
      </c>
      <c r="D108" s="10">
        <v>0</v>
      </c>
      <c r="E108" s="10">
        <v>0</v>
      </c>
      <c r="F108" s="10">
        <v>0</v>
      </c>
    </row>
    <row r="109" spans="1:6" ht="25.5">
      <c r="A109" s="5" t="s">
        <v>190</v>
      </c>
      <c r="B109" s="5" t="s">
        <v>191</v>
      </c>
      <c r="C109" s="6">
        <f t="shared" si="2"/>
        <v>901620</v>
      </c>
      <c r="D109" s="7">
        <f>SUM(D110:D112)</f>
        <v>901620</v>
      </c>
      <c r="E109" s="7">
        <f>E112</f>
        <v>0</v>
      </c>
      <c r="F109" s="7">
        <f>F112</f>
        <v>0</v>
      </c>
    </row>
    <row r="110" spans="1:6" ht="44.25" customHeight="1">
      <c r="A110" s="81">
        <v>41051000</v>
      </c>
      <c r="B110" s="8" t="s">
        <v>450</v>
      </c>
      <c r="C110" s="82">
        <f t="shared" si="2"/>
        <v>0</v>
      </c>
      <c r="D110" s="10"/>
      <c r="E110" s="7"/>
      <c r="F110" s="7"/>
    </row>
    <row r="111" spans="1:6" ht="21" customHeight="1" hidden="1">
      <c r="A111" s="81">
        <v>41051200</v>
      </c>
      <c r="B111" s="8" t="s">
        <v>452</v>
      </c>
      <c r="C111" s="9">
        <f t="shared" si="2"/>
        <v>0</v>
      </c>
      <c r="D111" s="10"/>
      <c r="E111" s="7"/>
      <c r="F111" s="7"/>
    </row>
    <row r="112" spans="1:6" ht="12.75">
      <c r="A112" s="8" t="s">
        <v>192</v>
      </c>
      <c r="B112" s="8" t="s">
        <v>193</v>
      </c>
      <c r="C112" s="9">
        <f t="shared" si="2"/>
        <v>901620</v>
      </c>
      <c r="D112" s="10">
        <v>901620</v>
      </c>
      <c r="E112" s="10">
        <v>0</v>
      </c>
      <c r="F112" s="10">
        <v>0</v>
      </c>
    </row>
    <row r="113" spans="1:6" ht="12.75">
      <c r="A113" s="12" t="s">
        <v>195</v>
      </c>
      <c r="B113" s="11" t="s">
        <v>194</v>
      </c>
      <c r="C113" s="6">
        <f>C12+C60+C91+C101</f>
        <v>436216950</v>
      </c>
      <c r="D113" s="6">
        <f>D12+D60+D91+D101</f>
        <v>419906020</v>
      </c>
      <c r="E113" s="6">
        <f>E12+E60+E91+E101</f>
        <v>16310930</v>
      </c>
      <c r="F113" s="6">
        <f>F12+F60+F91+F101</f>
        <v>6700000</v>
      </c>
    </row>
    <row r="115" spans="1:6" ht="12.75">
      <c r="A115" s="129"/>
      <c r="B115" s="129"/>
      <c r="C115" s="129"/>
      <c r="D115" s="129"/>
      <c r="E115" s="129"/>
      <c r="F115" s="129"/>
    </row>
    <row r="116" spans="1:5" ht="18.75">
      <c r="A116" s="14" t="s">
        <v>505</v>
      </c>
      <c r="B116" s="14"/>
      <c r="C116" s="15"/>
      <c r="D116" s="16"/>
      <c r="E116" s="110" t="s">
        <v>506</v>
      </c>
    </row>
  </sheetData>
  <mergeCells count="10">
    <mergeCell ref="A115:F115"/>
    <mergeCell ref="D2:F2"/>
    <mergeCell ref="A5:F5"/>
    <mergeCell ref="A8:A10"/>
    <mergeCell ref="B8:B10"/>
    <mergeCell ref="C8:C10"/>
    <mergeCell ref="D8:D10"/>
    <mergeCell ref="E8:F8"/>
    <mergeCell ref="E9:E10"/>
    <mergeCell ref="F9:F10"/>
  </mergeCells>
  <hyperlinks>
    <hyperlink ref="B33" r:id="rId1" display="https://zakon.rada.gov.ua/rada/show/2755-17#n20318"/>
    <hyperlink ref="B34" r:id="rId2" display="https://zakon.rada.gov.ua/rada/show/2755-17#n20318"/>
    <hyperlink ref="B67" r:id="rId3" display="https://zakon.rada.gov.ua/rada/show/481/95-%D0%B2%D1%80"/>
  </hyperlinks>
  <printOptions/>
  <pageMargins left="0.69" right="0.26" top="0.393700787401575" bottom="0.393700787401575" header="0" footer="0"/>
  <pageSetup fitToHeight="500" horizontalDpi="600" verticalDpi="600" orientation="portrait" paperSize="9" scale="75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1">
      <selection activeCell="A28" sqref="A2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6" width="15.75390625" style="0" customWidth="1"/>
  </cols>
  <sheetData>
    <row r="1" ht="12.75">
      <c r="D1" t="s">
        <v>196</v>
      </c>
    </row>
    <row r="2" spans="1:6" ht="36" customHeight="1">
      <c r="A2" s="97"/>
      <c r="D2" s="130" t="s">
        <v>493</v>
      </c>
      <c r="E2" s="130"/>
      <c r="F2" s="130"/>
    </row>
    <row r="3" ht="12.75">
      <c r="D3" t="s">
        <v>495</v>
      </c>
    </row>
    <row r="5" spans="1:6" ht="25.5" customHeight="1">
      <c r="A5" s="131" t="s">
        <v>497</v>
      </c>
      <c r="B5" s="132"/>
      <c r="C5" s="132"/>
      <c r="D5" s="132"/>
      <c r="E5" s="132"/>
      <c r="F5" s="132"/>
    </row>
    <row r="6" ht="12.75">
      <c r="A6" s="1" t="s">
        <v>458</v>
      </c>
    </row>
    <row r="7" spans="1:6" ht="12.75">
      <c r="A7" t="s">
        <v>16</v>
      </c>
      <c r="F7" s="2" t="s">
        <v>17</v>
      </c>
    </row>
    <row r="8" spans="1:6" ht="12.75" customHeight="1">
      <c r="A8" s="133" t="s">
        <v>18</v>
      </c>
      <c r="B8" s="133" t="s">
        <v>197</v>
      </c>
      <c r="C8" s="134" t="s">
        <v>20</v>
      </c>
      <c r="D8" s="133" t="s">
        <v>21</v>
      </c>
      <c r="E8" s="133" t="s">
        <v>22</v>
      </c>
      <c r="F8" s="133"/>
    </row>
    <row r="9" spans="1:6" ht="12.75" customHeight="1">
      <c r="A9" s="133"/>
      <c r="B9" s="133"/>
      <c r="C9" s="133"/>
      <c r="D9" s="133"/>
      <c r="E9" s="133" t="s">
        <v>23</v>
      </c>
      <c r="F9" s="133" t="s">
        <v>24</v>
      </c>
    </row>
    <row r="10" spans="1:6" ht="12.75">
      <c r="A10" s="133"/>
      <c r="B10" s="133"/>
      <c r="C10" s="133"/>
      <c r="D10" s="133"/>
      <c r="E10" s="133"/>
      <c r="F10" s="133"/>
    </row>
    <row r="11" spans="1:6" ht="12.75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21" customHeight="1">
      <c r="A12" s="136" t="s">
        <v>198</v>
      </c>
      <c r="B12" s="137"/>
      <c r="C12" s="137"/>
      <c r="D12" s="137"/>
      <c r="E12" s="137"/>
      <c r="F12" s="138"/>
    </row>
    <row r="13" spans="1:6" ht="12.75">
      <c r="A13" s="18" t="s">
        <v>199</v>
      </c>
      <c r="B13" s="5" t="s">
        <v>200</v>
      </c>
      <c r="C13" s="6">
        <v>0</v>
      </c>
      <c r="D13" s="7">
        <v>0</v>
      </c>
      <c r="E13" s="7"/>
      <c r="F13" s="7"/>
    </row>
    <row r="14" spans="1:6" ht="25.5">
      <c r="A14" s="18" t="s">
        <v>201</v>
      </c>
      <c r="B14" s="5" t="s">
        <v>202</v>
      </c>
      <c r="C14" s="6">
        <v>0</v>
      </c>
      <c r="D14" s="7">
        <v>0</v>
      </c>
      <c r="E14" s="7"/>
      <c r="F14" s="7"/>
    </row>
    <row r="15" spans="1:6" ht="12.75">
      <c r="A15" s="19" t="s">
        <v>203</v>
      </c>
      <c r="B15" s="8" t="s">
        <v>204</v>
      </c>
      <c r="C15" s="9">
        <v>300000</v>
      </c>
      <c r="D15" s="10">
        <v>300000</v>
      </c>
      <c r="E15" s="10"/>
      <c r="F15" s="10"/>
    </row>
    <row r="16" spans="1:6" ht="12" customHeight="1">
      <c r="A16" s="19" t="s">
        <v>205</v>
      </c>
      <c r="B16" s="8" t="s">
        <v>206</v>
      </c>
      <c r="C16" s="9">
        <v>300000</v>
      </c>
      <c r="D16" s="10">
        <v>300000</v>
      </c>
      <c r="E16" s="10"/>
      <c r="F16" s="10"/>
    </row>
    <row r="17" spans="1:6" ht="38.25" hidden="1">
      <c r="A17" s="19" t="s">
        <v>207</v>
      </c>
      <c r="B17" s="8" t="s">
        <v>208</v>
      </c>
      <c r="C17" s="9">
        <v>0</v>
      </c>
      <c r="D17" s="10"/>
      <c r="E17" s="10"/>
      <c r="F17" s="10"/>
    </row>
    <row r="18" spans="1:6" ht="12.75">
      <c r="A18" s="20" t="s">
        <v>195</v>
      </c>
      <c r="B18" s="21" t="s">
        <v>209</v>
      </c>
      <c r="C18" s="22">
        <v>0</v>
      </c>
      <c r="D18" s="22">
        <v>0</v>
      </c>
      <c r="E18" s="22"/>
      <c r="F18" s="22"/>
    </row>
    <row r="19" spans="1:6" ht="21" customHeight="1">
      <c r="A19" s="136" t="s">
        <v>210</v>
      </c>
      <c r="B19" s="137"/>
      <c r="C19" s="137"/>
      <c r="D19" s="137"/>
      <c r="E19" s="137"/>
      <c r="F19" s="138"/>
    </row>
    <row r="20" spans="1:6" ht="12.75">
      <c r="A20" s="18" t="s">
        <v>211</v>
      </c>
      <c r="B20" s="5" t="s">
        <v>212</v>
      </c>
      <c r="C20" s="6">
        <v>0</v>
      </c>
      <c r="D20" s="7">
        <v>0</v>
      </c>
      <c r="E20" s="7"/>
      <c r="F20" s="7"/>
    </row>
    <row r="21" spans="1:6" ht="12.75">
      <c r="A21" s="18" t="s">
        <v>213</v>
      </c>
      <c r="B21" s="5" t="s">
        <v>214</v>
      </c>
      <c r="C21" s="6">
        <v>0</v>
      </c>
      <c r="D21" s="7">
        <v>0</v>
      </c>
      <c r="E21" s="7"/>
      <c r="F21" s="7"/>
    </row>
    <row r="22" spans="1:6" ht="12.75">
      <c r="A22" s="19" t="s">
        <v>215</v>
      </c>
      <c r="B22" s="8" t="s">
        <v>204</v>
      </c>
      <c r="C22" s="9">
        <v>300000</v>
      </c>
      <c r="D22" s="10">
        <v>300000</v>
      </c>
      <c r="E22" s="10"/>
      <c r="F22" s="10"/>
    </row>
    <row r="23" spans="1:6" ht="12.75">
      <c r="A23" s="19" t="s">
        <v>216</v>
      </c>
      <c r="B23" s="8" t="s">
        <v>206</v>
      </c>
      <c r="C23" s="9">
        <v>300000</v>
      </c>
      <c r="D23" s="10">
        <v>300000</v>
      </c>
      <c r="E23" s="10"/>
      <c r="F23" s="10"/>
    </row>
    <row r="24" spans="1:6" ht="0.75" customHeight="1">
      <c r="A24" s="19" t="s">
        <v>217</v>
      </c>
      <c r="B24" s="8" t="s">
        <v>208</v>
      </c>
      <c r="C24" s="9">
        <v>0</v>
      </c>
      <c r="D24" s="10"/>
      <c r="E24" s="10"/>
      <c r="F24" s="10"/>
    </row>
    <row r="25" spans="1:6" ht="12.75">
      <c r="A25" s="20" t="s">
        <v>195</v>
      </c>
      <c r="B25" s="21" t="s">
        <v>209</v>
      </c>
      <c r="C25" s="22">
        <v>0</v>
      </c>
      <c r="D25" s="22">
        <v>0</v>
      </c>
      <c r="E25" s="22"/>
      <c r="F25" s="22"/>
    </row>
    <row r="27" spans="1:6" ht="12.75">
      <c r="A27" s="129"/>
      <c r="B27" s="129"/>
      <c r="C27" s="129"/>
      <c r="D27" s="129"/>
      <c r="E27" s="129"/>
      <c r="F27" s="129"/>
    </row>
    <row r="28" spans="1:4" ht="18.75">
      <c r="A28" s="14" t="s">
        <v>505</v>
      </c>
      <c r="B28" s="14"/>
      <c r="C28" s="15"/>
      <c r="D28" s="110" t="s">
        <v>506</v>
      </c>
    </row>
  </sheetData>
  <mergeCells count="12">
    <mergeCell ref="A27:F27"/>
    <mergeCell ref="A12:F12"/>
    <mergeCell ref="A19:F19"/>
    <mergeCell ref="A5:F5"/>
    <mergeCell ref="A8:A10"/>
    <mergeCell ref="B8:B10"/>
    <mergeCell ref="C8:C10"/>
    <mergeCell ref="D8:D10"/>
    <mergeCell ref="E8:F8"/>
    <mergeCell ref="E9:E10"/>
    <mergeCell ref="F9:F10"/>
    <mergeCell ref="D2:F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A1">
      <pane xSplit="4" ySplit="13" topLeftCell="E59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K67" sqref="K67:O68"/>
    </sheetView>
  </sheetViews>
  <sheetFormatPr defaultColWidth="9.00390625" defaultRowHeight="12.75"/>
  <cols>
    <col min="1" max="1" width="12.375" style="0" customWidth="1"/>
    <col min="2" max="2" width="11.75390625" style="0" customWidth="1"/>
    <col min="3" max="3" width="12.00390625" style="0" customWidth="1"/>
    <col min="4" max="4" width="40.75390625" style="0" customWidth="1"/>
    <col min="5" max="5" width="14.125" style="0" customWidth="1"/>
    <col min="6" max="6" width="14.25390625" style="0" customWidth="1"/>
    <col min="7" max="7" width="14.00390625" style="0" customWidth="1"/>
    <col min="8" max="8" width="13.625" style="0" customWidth="1"/>
    <col min="9" max="9" width="12.75390625" style="0" customWidth="1"/>
    <col min="10" max="10" width="12.625" style="0" customWidth="1"/>
    <col min="11" max="11" width="13.125" style="0" customWidth="1"/>
    <col min="12" max="12" width="12.375" style="0" customWidth="1"/>
    <col min="13" max="13" width="10.875" style="0" customWidth="1"/>
    <col min="14" max="14" width="11.375" style="0" customWidth="1"/>
    <col min="15" max="15" width="12.875" style="0" customWidth="1"/>
    <col min="16" max="16" width="13.875" style="0" customWidth="1"/>
  </cols>
  <sheetData>
    <row r="1" ht="12.75">
      <c r="M1" t="s">
        <v>235</v>
      </c>
    </row>
    <row r="2" spans="1:15" ht="47.25" customHeight="1">
      <c r="A2" s="97"/>
      <c r="M2" s="130" t="s">
        <v>493</v>
      </c>
      <c r="N2" s="130"/>
      <c r="O2" s="130"/>
    </row>
    <row r="3" ht="21" customHeight="1">
      <c r="M3" t="s">
        <v>499</v>
      </c>
    </row>
    <row r="5" spans="1:16" ht="15.75">
      <c r="A5" s="131" t="s">
        <v>236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</row>
    <row r="6" spans="1:16" ht="15.75">
      <c r="A6" s="131" t="s">
        <v>498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ht="12.75">
      <c r="A7" s="1" t="s">
        <v>458</v>
      </c>
    </row>
    <row r="8" spans="1:16" ht="12.75">
      <c r="A8" t="s">
        <v>16</v>
      </c>
      <c r="P8" s="2" t="s">
        <v>237</v>
      </c>
    </row>
    <row r="9" spans="1:16" ht="12.75">
      <c r="A9" s="139" t="s">
        <v>219</v>
      </c>
      <c r="B9" s="139" t="s">
        <v>220</v>
      </c>
      <c r="C9" s="139" t="s">
        <v>221</v>
      </c>
      <c r="D9" s="133" t="s">
        <v>238</v>
      </c>
      <c r="E9" s="133" t="s">
        <v>21</v>
      </c>
      <c r="F9" s="133"/>
      <c r="G9" s="133"/>
      <c r="H9" s="133"/>
      <c r="I9" s="133"/>
      <c r="J9" s="133" t="s">
        <v>22</v>
      </c>
      <c r="K9" s="133"/>
      <c r="L9" s="133"/>
      <c r="M9" s="133"/>
      <c r="N9" s="133"/>
      <c r="O9" s="133"/>
      <c r="P9" s="134" t="s">
        <v>239</v>
      </c>
    </row>
    <row r="10" spans="1:16" ht="12.75">
      <c r="A10" s="133"/>
      <c r="B10" s="133"/>
      <c r="C10" s="133"/>
      <c r="D10" s="133"/>
      <c r="E10" s="142" t="s">
        <v>23</v>
      </c>
      <c r="F10" s="133" t="s">
        <v>240</v>
      </c>
      <c r="G10" s="133" t="s">
        <v>241</v>
      </c>
      <c r="H10" s="133"/>
      <c r="I10" s="133" t="s">
        <v>242</v>
      </c>
      <c r="J10" s="143" t="s">
        <v>23</v>
      </c>
      <c r="K10" s="133" t="s">
        <v>24</v>
      </c>
      <c r="L10" s="133" t="s">
        <v>240</v>
      </c>
      <c r="M10" s="133" t="s">
        <v>241</v>
      </c>
      <c r="N10" s="133"/>
      <c r="O10" s="133" t="s">
        <v>242</v>
      </c>
      <c r="P10" s="133"/>
    </row>
    <row r="11" spans="1:16" ht="12.75">
      <c r="A11" s="133"/>
      <c r="B11" s="133"/>
      <c r="C11" s="133"/>
      <c r="D11" s="133"/>
      <c r="E11" s="142"/>
      <c r="F11" s="133"/>
      <c r="G11" s="133" t="s">
        <v>243</v>
      </c>
      <c r="H11" s="133" t="s">
        <v>244</v>
      </c>
      <c r="I11" s="133"/>
      <c r="J11" s="143"/>
      <c r="K11" s="133"/>
      <c r="L11" s="133"/>
      <c r="M11" s="133" t="s">
        <v>243</v>
      </c>
      <c r="N11" s="133" t="s">
        <v>244</v>
      </c>
      <c r="O11" s="133"/>
      <c r="P11" s="133"/>
    </row>
    <row r="12" spans="1:16" ht="44.25" customHeight="1">
      <c r="A12" s="133"/>
      <c r="B12" s="133"/>
      <c r="C12" s="133"/>
      <c r="D12" s="133"/>
      <c r="E12" s="142"/>
      <c r="F12" s="133"/>
      <c r="G12" s="133"/>
      <c r="H12" s="133"/>
      <c r="I12" s="133"/>
      <c r="J12" s="143"/>
      <c r="K12" s="133"/>
      <c r="L12" s="133"/>
      <c r="M12" s="133"/>
      <c r="N12" s="133"/>
      <c r="O12" s="133"/>
      <c r="P12" s="133"/>
    </row>
    <row r="13" spans="1:16" ht="12.75">
      <c r="A13" s="3">
        <v>1</v>
      </c>
      <c r="B13" s="3">
        <v>2</v>
      </c>
      <c r="C13" s="3">
        <v>3</v>
      </c>
      <c r="D13" s="3">
        <v>4</v>
      </c>
      <c r="E13" s="83">
        <v>5</v>
      </c>
      <c r="F13" s="3">
        <v>6</v>
      </c>
      <c r="G13" s="3">
        <v>7</v>
      </c>
      <c r="H13" s="3">
        <v>8</v>
      </c>
      <c r="I13" s="3">
        <v>9</v>
      </c>
      <c r="J13" s="8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ht="25.5">
      <c r="A14" s="11" t="s">
        <v>227</v>
      </c>
      <c r="B14" s="11" t="s">
        <v>245</v>
      </c>
      <c r="C14" s="11" t="s">
        <v>245</v>
      </c>
      <c r="D14" s="60" t="s">
        <v>246</v>
      </c>
      <c r="E14" s="56">
        <f>E15</f>
        <v>114441720</v>
      </c>
      <c r="F14" s="56">
        <f>F15</f>
        <v>87185950</v>
      </c>
      <c r="G14" s="56">
        <f>G15</f>
        <v>41813871</v>
      </c>
      <c r="H14" s="56">
        <f>H15</f>
        <v>3814627</v>
      </c>
      <c r="I14" s="56">
        <f>I15</f>
        <v>27255770</v>
      </c>
      <c r="J14" s="56">
        <f aca="true" t="shared" si="0" ref="J14:O14">J15</f>
        <v>6914500</v>
      </c>
      <c r="K14" s="56">
        <f t="shared" si="0"/>
        <v>6700000</v>
      </c>
      <c r="L14" s="56">
        <f t="shared" si="0"/>
        <v>24000</v>
      </c>
      <c r="M14" s="56">
        <f t="shared" si="0"/>
        <v>0</v>
      </c>
      <c r="N14" s="56">
        <f t="shared" si="0"/>
        <v>0</v>
      </c>
      <c r="O14" s="56">
        <f t="shared" si="0"/>
        <v>6890500</v>
      </c>
      <c r="P14" s="56">
        <f>E14+J14</f>
        <v>121356220</v>
      </c>
    </row>
    <row r="15" spans="1:16" ht="25.5">
      <c r="A15" s="94" t="s">
        <v>228</v>
      </c>
      <c r="B15" s="94" t="s">
        <v>245</v>
      </c>
      <c r="C15" s="94" t="s">
        <v>245</v>
      </c>
      <c r="D15" s="95" t="s">
        <v>246</v>
      </c>
      <c r="E15" s="96">
        <f aca="true" t="shared" si="1" ref="E15:O15">SUM(E16:E40)</f>
        <v>114441720</v>
      </c>
      <c r="F15" s="96">
        <f t="shared" si="1"/>
        <v>87185950</v>
      </c>
      <c r="G15" s="96">
        <f t="shared" si="1"/>
        <v>41813871</v>
      </c>
      <c r="H15" s="96">
        <f t="shared" si="1"/>
        <v>3814627</v>
      </c>
      <c r="I15" s="96">
        <f t="shared" si="1"/>
        <v>27255770</v>
      </c>
      <c r="J15" s="96">
        <f t="shared" si="1"/>
        <v>6914500</v>
      </c>
      <c r="K15" s="96">
        <f t="shared" si="1"/>
        <v>6700000</v>
      </c>
      <c r="L15" s="96">
        <f t="shared" si="1"/>
        <v>24000</v>
      </c>
      <c r="M15" s="96">
        <f t="shared" si="1"/>
        <v>0</v>
      </c>
      <c r="N15" s="96">
        <f t="shared" si="1"/>
        <v>0</v>
      </c>
      <c r="O15" s="96">
        <f t="shared" si="1"/>
        <v>6890500</v>
      </c>
      <c r="P15" s="56">
        <f aca="true" t="shared" si="2" ref="P15:P40">E15+J15</f>
        <v>121356220</v>
      </c>
    </row>
    <row r="16" spans="1:16" ht="63.75">
      <c r="A16" s="8" t="s">
        <v>247</v>
      </c>
      <c r="B16" s="8" t="s">
        <v>248</v>
      </c>
      <c r="C16" s="8" t="s">
        <v>249</v>
      </c>
      <c r="D16" s="57" t="s">
        <v>250</v>
      </c>
      <c r="E16" s="58">
        <f>F16+I16</f>
        <v>37857157</v>
      </c>
      <c r="F16" s="59">
        <v>37857157</v>
      </c>
      <c r="G16" s="59">
        <v>28209079</v>
      </c>
      <c r="H16" s="59">
        <v>1938262</v>
      </c>
      <c r="I16" s="59"/>
      <c r="J16" s="56">
        <f>L16+O16</f>
        <v>0</v>
      </c>
      <c r="K16" s="59"/>
      <c r="L16" s="59"/>
      <c r="M16" s="59"/>
      <c r="N16" s="59"/>
      <c r="O16" s="59"/>
      <c r="P16" s="56">
        <f t="shared" si="2"/>
        <v>37857157</v>
      </c>
    </row>
    <row r="17" spans="1:16" ht="38.25">
      <c r="A17" s="86" t="s">
        <v>9</v>
      </c>
      <c r="B17" s="8" t="s">
        <v>337</v>
      </c>
      <c r="C17" s="8" t="s">
        <v>249</v>
      </c>
      <c r="D17" s="57" t="s">
        <v>338</v>
      </c>
      <c r="E17" s="58">
        <f>F17+I17</f>
        <v>3185625</v>
      </c>
      <c r="F17" s="59">
        <v>3185625</v>
      </c>
      <c r="G17" s="59">
        <v>2581992</v>
      </c>
      <c r="H17" s="59">
        <v>35594</v>
      </c>
      <c r="I17" s="59"/>
      <c r="J17" s="56">
        <f>L17+O17</f>
        <v>0</v>
      </c>
      <c r="K17" s="59"/>
      <c r="L17" s="59"/>
      <c r="M17" s="59"/>
      <c r="N17" s="59"/>
      <c r="O17" s="59"/>
      <c r="P17" s="56">
        <f t="shared" si="2"/>
        <v>3185625</v>
      </c>
    </row>
    <row r="18" spans="1:16" ht="25.5">
      <c r="A18" s="8" t="s">
        <v>251</v>
      </c>
      <c r="B18" s="8" t="s">
        <v>252</v>
      </c>
      <c r="C18" s="8" t="s">
        <v>253</v>
      </c>
      <c r="D18" s="57" t="s">
        <v>254</v>
      </c>
      <c r="E18" s="58">
        <f aca="true" t="shared" si="3" ref="E18:E40">F18+I18</f>
        <v>1041305</v>
      </c>
      <c r="F18" s="59">
        <v>1041305</v>
      </c>
      <c r="G18" s="59">
        <v>637800</v>
      </c>
      <c r="H18" s="59">
        <v>53805</v>
      </c>
      <c r="I18" s="59"/>
      <c r="J18" s="56">
        <f aca="true" t="shared" si="4" ref="J18:J40">L18+O18</f>
        <v>0</v>
      </c>
      <c r="K18" s="59"/>
      <c r="L18" s="59"/>
      <c r="M18" s="59"/>
      <c r="N18" s="59"/>
      <c r="O18" s="59"/>
      <c r="P18" s="56">
        <f t="shared" si="2"/>
        <v>1041305</v>
      </c>
    </row>
    <row r="19" spans="1:16" ht="25.5">
      <c r="A19" s="8" t="s">
        <v>255</v>
      </c>
      <c r="B19" s="8" t="s">
        <v>256</v>
      </c>
      <c r="C19" s="8" t="s">
        <v>257</v>
      </c>
      <c r="D19" s="57" t="s">
        <v>258</v>
      </c>
      <c r="E19" s="58">
        <f t="shared" si="3"/>
        <v>12401830</v>
      </c>
      <c r="F19" s="59">
        <v>12401830</v>
      </c>
      <c r="G19" s="59"/>
      <c r="H19" s="59"/>
      <c r="I19" s="59"/>
      <c r="J19" s="56">
        <f t="shared" si="4"/>
        <v>0</v>
      </c>
      <c r="K19" s="59"/>
      <c r="L19" s="59"/>
      <c r="M19" s="59"/>
      <c r="N19" s="59"/>
      <c r="O19" s="59"/>
      <c r="P19" s="56">
        <f t="shared" si="2"/>
        <v>12401830</v>
      </c>
    </row>
    <row r="20" spans="1:16" ht="12.75">
      <c r="A20" s="8" t="s">
        <v>259</v>
      </c>
      <c r="B20" s="8" t="s">
        <v>260</v>
      </c>
      <c r="C20" s="8" t="s">
        <v>261</v>
      </c>
      <c r="D20" s="57" t="s">
        <v>262</v>
      </c>
      <c r="E20" s="58">
        <f t="shared" si="3"/>
        <v>4271072</v>
      </c>
      <c r="F20" s="59">
        <v>4271072</v>
      </c>
      <c r="G20" s="59"/>
      <c r="H20" s="59"/>
      <c r="I20" s="59"/>
      <c r="J20" s="56">
        <f t="shared" si="4"/>
        <v>0</v>
      </c>
      <c r="K20" s="59"/>
      <c r="L20" s="59"/>
      <c r="M20" s="59"/>
      <c r="N20" s="59"/>
      <c r="O20" s="59"/>
      <c r="P20" s="56">
        <f t="shared" si="2"/>
        <v>4271072</v>
      </c>
    </row>
    <row r="21" spans="1:16" ht="38.25">
      <c r="A21" s="8" t="s">
        <v>263</v>
      </c>
      <c r="B21" s="8" t="s">
        <v>264</v>
      </c>
      <c r="C21" s="8" t="s">
        <v>265</v>
      </c>
      <c r="D21" s="57" t="s">
        <v>266</v>
      </c>
      <c r="E21" s="58">
        <f t="shared" si="3"/>
        <v>7705800</v>
      </c>
      <c r="F21" s="59">
        <v>7705800</v>
      </c>
      <c r="G21" s="59"/>
      <c r="H21" s="59"/>
      <c r="I21" s="59"/>
      <c r="J21" s="56">
        <f t="shared" si="4"/>
        <v>0</v>
      </c>
      <c r="K21" s="59"/>
      <c r="L21" s="59"/>
      <c r="M21" s="59"/>
      <c r="N21" s="59"/>
      <c r="O21" s="59"/>
      <c r="P21" s="56">
        <f t="shared" si="2"/>
        <v>7705800</v>
      </c>
    </row>
    <row r="22" spans="1:16" ht="25.5">
      <c r="A22" s="8" t="s">
        <v>271</v>
      </c>
      <c r="B22" s="8" t="s">
        <v>272</v>
      </c>
      <c r="C22" s="8" t="s">
        <v>273</v>
      </c>
      <c r="D22" s="57" t="s">
        <v>274</v>
      </c>
      <c r="E22" s="58">
        <f t="shared" si="3"/>
        <v>30000</v>
      </c>
      <c r="F22" s="59">
        <v>30000</v>
      </c>
      <c r="G22" s="59"/>
      <c r="H22" s="59"/>
      <c r="I22" s="59"/>
      <c r="J22" s="56">
        <f t="shared" si="4"/>
        <v>0</v>
      </c>
      <c r="K22" s="59"/>
      <c r="L22" s="59"/>
      <c r="M22" s="59"/>
      <c r="N22" s="59"/>
      <c r="O22" s="59"/>
      <c r="P22" s="56">
        <f t="shared" si="2"/>
        <v>30000</v>
      </c>
    </row>
    <row r="23" spans="1:16" ht="38.25">
      <c r="A23" s="8" t="s">
        <v>275</v>
      </c>
      <c r="B23" s="8" t="s">
        <v>276</v>
      </c>
      <c r="C23" s="8" t="s">
        <v>273</v>
      </c>
      <c r="D23" s="57" t="s">
        <v>277</v>
      </c>
      <c r="E23" s="58">
        <f t="shared" si="3"/>
        <v>250000</v>
      </c>
      <c r="F23" s="59">
        <v>250000</v>
      </c>
      <c r="G23" s="59"/>
      <c r="H23" s="59"/>
      <c r="I23" s="59"/>
      <c r="J23" s="56">
        <f t="shared" si="4"/>
        <v>0</v>
      </c>
      <c r="K23" s="59"/>
      <c r="L23" s="59"/>
      <c r="M23" s="59"/>
      <c r="N23" s="59"/>
      <c r="O23" s="59"/>
      <c r="P23" s="56">
        <f t="shared" si="2"/>
        <v>250000</v>
      </c>
    </row>
    <row r="24" spans="1:16" ht="38.25">
      <c r="A24" s="8" t="s">
        <v>278</v>
      </c>
      <c r="B24" s="8" t="s">
        <v>279</v>
      </c>
      <c r="C24" s="8" t="s">
        <v>273</v>
      </c>
      <c r="D24" s="57" t="s">
        <v>280</v>
      </c>
      <c r="E24" s="58">
        <f t="shared" si="3"/>
        <v>115000</v>
      </c>
      <c r="F24" s="59">
        <v>115000</v>
      </c>
      <c r="G24" s="59"/>
      <c r="H24" s="59"/>
      <c r="I24" s="59"/>
      <c r="J24" s="56">
        <f t="shared" si="4"/>
        <v>0</v>
      </c>
      <c r="K24" s="59"/>
      <c r="L24" s="59"/>
      <c r="M24" s="59"/>
      <c r="N24" s="59"/>
      <c r="O24" s="59"/>
      <c r="P24" s="56">
        <f t="shared" si="2"/>
        <v>115000</v>
      </c>
    </row>
    <row r="25" spans="1:16" ht="76.5">
      <c r="A25" s="8" t="s">
        <v>285</v>
      </c>
      <c r="B25" s="8" t="s">
        <v>286</v>
      </c>
      <c r="C25" s="8" t="s">
        <v>287</v>
      </c>
      <c r="D25" s="57" t="s">
        <v>288</v>
      </c>
      <c r="E25" s="58">
        <f t="shared" si="3"/>
        <v>900000</v>
      </c>
      <c r="F25" s="59">
        <v>900000</v>
      </c>
      <c r="G25" s="59"/>
      <c r="H25" s="59"/>
      <c r="I25" s="59"/>
      <c r="J25" s="56">
        <f t="shared" si="4"/>
        <v>0</v>
      </c>
      <c r="K25" s="59"/>
      <c r="L25" s="59"/>
      <c r="M25" s="59"/>
      <c r="N25" s="59"/>
      <c r="O25" s="59"/>
      <c r="P25" s="56">
        <f t="shared" si="2"/>
        <v>900000</v>
      </c>
    </row>
    <row r="26" spans="1:16" ht="76.5">
      <c r="A26" s="8" t="s">
        <v>289</v>
      </c>
      <c r="B26" s="8" t="s">
        <v>290</v>
      </c>
      <c r="C26" s="8" t="s">
        <v>291</v>
      </c>
      <c r="D26" s="57" t="s">
        <v>292</v>
      </c>
      <c r="E26" s="58">
        <f t="shared" si="3"/>
        <v>200000</v>
      </c>
      <c r="F26" s="59">
        <v>200000</v>
      </c>
      <c r="G26" s="59"/>
      <c r="H26" s="59"/>
      <c r="I26" s="59"/>
      <c r="J26" s="56">
        <f t="shared" si="4"/>
        <v>0</v>
      </c>
      <c r="K26" s="59"/>
      <c r="L26" s="59"/>
      <c r="M26" s="59"/>
      <c r="N26" s="59"/>
      <c r="O26" s="59"/>
      <c r="P26" s="56">
        <f t="shared" si="2"/>
        <v>200000</v>
      </c>
    </row>
    <row r="27" spans="1:16" ht="38.25">
      <c r="A27" s="8" t="s">
        <v>297</v>
      </c>
      <c r="B27" s="8" t="s">
        <v>298</v>
      </c>
      <c r="C27" s="8" t="s">
        <v>299</v>
      </c>
      <c r="D27" s="57" t="s">
        <v>300</v>
      </c>
      <c r="E27" s="58">
        <f t="shared" si="3"/>
        <v>15195161</v>
      </c>
      <c r="F27" s="59">
        <v>15195161</v>
      </c>
      <c r="G27" s="59">
        <v>10385000</v>
      </c>
      <c r="H27" s="59">
        <v>1786966</v>
      </c>
      <c r="I27" s="59"/>
      <c r="J27" s="56">
        <f t="shared" si="4"/>
        <v>24000</v>
      </c>
      <c r="K27" s="59"/>
      <c r="L27" s="59">
        <v>24000</v>
      </c>
      <c r="M27" s="59"/>
      <c r="N27" s="59"/>
      <c r="O27" s="59"/>
      <c r="P27" s="56">
        <f t="shared" si="2"/>
        <v>15219161</v>
      </c>
    </row>
    <row r="28" spans="1:16" ht="25.5">
      <c r="A28" s="8" t="s">
        <v>301</v>
      </c>
      <c r="B28" s="8" t="s">
        <v>302</v>
      </c>
      <c r="C28" s="8" t="s">
        <v>299</v>
      </c>
      <c r="D28" s="57" t="s">
        <v>303</v>
      </c>
      <c r="E28" s="58">
        <f t="shared" si="3"/>
        <v>3003000</v>
      </c>
      <c r="F28" s="59">
        <v>3003000</v>
      </c>
      <c r="G28" s="59"/>
      <c r="H28" s="59"/>
      <c r="I28" s="59"/>
      <c r="J28" s="56">
        <f t="shared" si="4"/>
        <v>0</v>
      </c>
      <c r="K28" s="59"/>
      <c r="L28" s="59"/>
      <c r="M28" s="59"/>
      <c r="N28" s="59"/>
      <c r="O28" s="59"/>
      <c r="P28" s="56">
        <f t="shared" si="2"/>
        <v>3003000</v>
      </c>
    </row>
    <row r="29" spans="1:16" ht="20.25" customHeight="1">
      <c r="A29" s="8" t="s">
        <v>305</v>
      </c>
      <c r="B29" s="8" t="s">
        <v>306</v>
      </c>
      <c r="C29" s="8" t="s">
        <v>304</v>
      </c>
      <c r="D29" s="57" t="s">
        <v>307</v>
      </c>
      <c r="E29" s="58">
        <f t="shared" si="3"/>
        <v>13255770</v>
      </c>
      <c r="F29" s="98"/>
      <c r="G29" s="59"/>
      <c r="H29" s="98"/>
      <c r="I29" s="59">
        <v>13255770</v>
      </c>
      <c r="J29" s="56">
        <f t="shared" si="4"/>
        <v>0</v>
      </c>
      <c r="K29" s="59"/>
      <c r="L29" s="59"/>
      <c r="M29" s="59"/>
      <c r="N29" s="59"/>
      <c r="O29" s="59"/>
      <c r="P29" s="56">
        <f t="shared" si="2"/>
        <v>13255770</v>
      </c>
    </row>
    <row r="30" spans="1:16" ht="21" customHeight="1">
      <c r="A30" s="100" t="s">
        <v>462</v>
      </c>
      <c r="B30" s="100" t="s">
        <v>464</v>
      </c>
      <c r="C30" s="101" t="s">
        <v>463</v>
      </c>
      <c r="D30" s="101" t="s">
        <v>465</v>
      </c>
      <c r="E30" s="58">
        <f t="shared" si="3"/>
        <v>100000</v>
      </c>
      <c r="F30" s="98">
        <v>100000</v>
      </c>
      <c r="G30" s="59"/>
      <c r="H30" s="98"/>
      <c r="I30" s="98"/>
      <c r="J30" s="56">
        <f t="shared" si="4"/>
        <v>0</v>
      </c>
      <c r="K30" s="59"/>
      <c r="L30" s="59"/>
      <c r="M30" s="59"/>
      <c r="N30" s="59"/>
      <c r="O30" s="59"/>
      <c r="P30" s="56">
        <f t="shared" si="2"/>
        <v>100000</v>
      </c>
    </row>
    <row r="31" spans="1:16" ht="25.5">
      <c r="A31" s="8" t="s">
        <v>229</v>
      </c>
      <c r="B31" s="8" t="s">
        <v>230</v>
      </c>
      <c r="C31" s="8" t="s">
        <v>231</v>
      </c>
      <c r="D31" s="57" t="s">
        <v>232</v>
      </c>
      <c r="E31" s="58">
        <f t="shared" si="3"/>
        <v>0</v>
      </c>
      <c r="F31" s="59"/>
      <c r="G31" s="59"/>
      <c r="H31" s="59"/>
      <c r="I31" s="59"/>
      <c r="J31" s="56">
        <f t="shared" si="4"/>
        <v>6650000</v>
      </c>
      <c r="K31" s="59">
        <v>6650000</v>
      </c>
      <c r="L31" s="59"/>
      <c r="M31" s="59"/>
      <c r="N31" s="59"/>
      <c r="O31" s="59">
        <f>K31</f>
        <v>6650000</v>
      </c>
      <c r="P31" s="56">
        <f t="shared" si="2"/>
        <v>6650000</v>
      </c>
    </row>
    <row r="32" spans="1:16" ht="38.25">
      <c r="A32" s="8" t="s">
        <v>311</v>
      </c>
      <c r="B32" s="8" t="s">
        <v>312</v>
      </c>
      <c r="C32" s="8" t="s">
        <v>313</v>
      </c>
      <c r="D32" s="57" t="s">
        <v>314</v>
      </c>
      <c r="E32" s="58">
        <f t="shared" si="3"/>
        <v>14000000</v>
      </c>
      <c r="F32" s="98"/>
      <c r="G32" s="59"/>
      <c r="H32" s="59"/>
      <c r="I32" s="59">
        <v>14000000</v>
      </c>
      <c r="J32" s="56">
        <f t="shared" si="4"/>
        <v>0</v>
      </c>
      <c r="K32" s="59"/>
      <c r="L32" s="59"/>
      <c r="M32" s="59"/>
      <c r="N32" s="59"/>
      <c r="O32" s="59"/>
      <c r="P32" s="56">
        <f t="shared" si="2"/>
        <v>14000000</v>
      </c>
    </row>
    <row r="33" spans="1:16" ht="25.5">
      <c r="A33" s="8" t="s">
        <v>315</v>
      </c>
      <c r="B33" s="8" t="s">
        <v>316</v>
      </c>
      <c r="C33" s="8" t="s">
        <v>317</v>
      </c>
      <c r="D33" s="57" t="s">
        <v>318</v>
      </c>
      <c r="E33" s="58">
        <f t="shared" si="3"/>
        <v>50000</v>
      </c>
      <c r="F33" s="59">
        <v>50000</v>
      </c>
      <c r="G33" s="59"/>
      <c r="H33" s="59"/>
      <c r="I33" s="59">
        <v>0</v>
      </c>
      <c r="J33" s="56">
        <f t="shared" si="4"/>
        <v>0</v>
      </c>
      <c r="K33" s="59"/>
      <c r="L33" s="59"/>
      <c r="M33" s="59"/>
      <c r="N33" s="59"/>
      <c r="O33" s="59"/>
      <c r="P33" s="56">
        <f t="shared" si="2"/>
        <v>50000</v>
      </c>
    </row>
    <row r="34" spans="1:16" ht="25.5">
      <c r="A34" s="8" t="s">
        <v>319</v>
      </c>
      <c r="B34" s="8" t="s">
        <v>320</v>
      </c>
      <c r="C34" s="8" t="s">
        <v>321</v>
      </c>
      <c r="D34" s="57" t="s">
        <v>322</v>
      </c>
      <c r="E34" s="58">
        <f t="shared" si="3"/>
        <v>0</v>
      </c>
      <c r="F34" s="59"/>
      <c r="G34" s="59"/>
      <c r="H34" s="59"/>
      <c r="I34" s="59"/>
      <c r="J34" s="56">
        <f t="shared" si="4"/>
        <v>50000</v>
      </c>
      <c r="K34" s="59">
        <v>50000</v>
      </c>
      <c r="L34" s="59"/>
      <c r="M34" s="59"/>
      <c r="N34" s="59"/>
      <c r="O34" s="59">
        <f>K34</f>
        <v>50000</v>
      </c>
      <c r="P34" s="56">
        <f t="shared" si="2"/>
        <v>50000</v>
      </c>
    </row>
    <row r="35" spans="1:16" ht="25.5">
      <c r="A35" s="8" t="s">
        <v>323</v>
      </c>
      <c r="B35" s="8" t="s">
        <v>324</v>
      </c>
      <c r="C35" s="8" t="s">
        <v>321</v>
      </c>
      <c r="D35" s="57" t="s">
        <v>325</v>
      </c>
      <c r="E35" s="58">
        <f t="shared" si="3"/>
        <v>180000</v>
      </c>
      <c r="F35" s="59">
        <v>180000</v>
      </c>
      <c r="G35" s="59"/>
      <c r="H35" s="59"/>
      <c r="I35" s="59"/>
      <c r="J35" s="56">
        <f t="shared" si="4"/>
        <v>0</v>
      </c>
      <c r="K35" s="59"/>
      <c r="L35" s="59"/>
      <c r="M35" s="59"/>
      <c r="N35" s="59"/>
      <c r="O35" s="59"/>
      <c r="P35" s="56">
        <f t="shared" si="2"/>
        <v>180000</v>
      </c>
    </row>
    <row r="36" spans="1:16" ht="25.5">
      <c r="A36" s="8" t="s">
        <v>326</v>
      </c>
      <c r="B36" s="8" t="s">
        <v>327</v>
      </c>
      <c r="C36" s="8" t="s">
        <v>321</v>
      </c>
      <c r="D36" s="57" t="s">
        <v>328</v>
      </c>
      <c r="E36" s="58">
        <f t="shared" si="3"/>
        <v>200000</v>
      </c>
      <c r="F36" s="59">
        <v>200000</v>
      </c>
      <c r="G36" s="59"/>
      <c r="H36" s="59"/>
      <c r="I36" s="59"/>
      <c r="J36" s="56">
        <f t="shared" si="4"/>
        <v>0</v>
      </c>
      <c r="K36" s="59"/>
      <c r="L36" s="59"/>
      <c r="M36" s="59"/>
      <c r="N36" s="59"/>
      <c r="O36" s="59"/>
      <c r="P36" s="56">
        <f t="shared" si="2"/>
        <v>200000</v>
      </c>
    </row>
    <row r="37" spans="1:16" ht="39.75" customHeight="1">
      <c r="A37" s="100" t="s">
        <v>466</v>
      </c>
      <c r="B37" s="100" t="s">
        <v>468</v>
      </c>
      <c r="C37" s="101" t="s">
        <v>467</v>
      </c>
      <c r="D37" s="99" t="s">
        <v>469</v>
      </c>
      <c r="E37" s="58">
        <f t="shared" si="3"/>
        <v>50000</v>
      </c>
      <c r="F37" s="59">
        <v>50000</v>
      </c>
      <c r="G37" s="59"/>
      <c r="H37" s="59"/>
      <c r="I37" s="59"/>
      <c r="J37" s="56">
        <f t="shared" si="4"/>
        <v>0</v>
      </c>
      <c r="K37" s="59"/>
      <c r="L37" s="59"/>
      <c r="M37" s="59"/>
      <c r="N37" s="59"/>
      <c r="O37" s="59"/>
      <c r="P37" s="56">
        <f t="shared" si="2"/>
        <v>50000</v>
      </c>
    </row>
    <row r="38" spans="1:16" ht="29.25" customHeight="1">
      <c r="A38" s="85" t="s">
        <v>5</v>
      </c>
      <c r="B38" s="100">
        <v>8311</v>
      </c>
      <c r="C38" s="85" t="s">
        <v>10</v>
      </c>
      <c r="D38" s="98" t="s">
        <v>11</v>
      </c>
      <c r="E38" s="58">
        <f t="shared" si="3"/>
        <v>400000</v>
      </c>
      <c r="F38" s="59">
        <v>400000</v>
      </c>
      <c r="G38" s="59"/>
      <c r="H38" s="59"/>
      <c r="I38" s="59"/>
      <c r="J38" s="56"/>
      <c r="K38" s="59"/>
      <c r="L38" s="59"/>
      <c r="M38" s="59"/>
      <c r="N38" s="59"/>
      <c r="O38" s="59"/>
      <c r="P38" s="56">
        <f t="shared" si="2"/>
        <v>400000</v>
      </c>
    </row>
    <row r="39" spans="1:16" ht="33.75" customHeight="1">
      <c r="A39" s="100" t="s">
        <v>470</v>
      </c>
      <c r="B39" s="100" t="s">
        <v>471</v>
      </c>
      <c r="C39" s="101" t="s">
        <v>331</v>
      </c>
      <c r="D39" s="99" t="s">
        <v>472</v>
      </c>
      <c r="E39" s="58">
        <f t="shared" si="3"/>
        <v>50000</v>
      </c>
      <c r="F39" s="59">
        <v>50000</v>
      </c>
      <c r="G39" s="59"/>
      <c r="H39" s="59"/>
      <c r="I39" s="59"/>
      <c r="J39" s="56">
        <f t="shared" si="4"/>
        <v>0</v>
      </c>
      <c r="K39" s="59"/>
      <c r="L39" s="59"/>
      <c r="M39" s="59"/>
      <c r="N39" s="59"/>
      <c r="O39" s="59"/>
      <c r="P39" s="56">
        <f t="shared" si="2"/>
        <v>50000</v>
      </c>
    </row>
    <row r="40" spans="1:16" ht="25.5">
      <c r="A40" s="8" t="s">
        <v>329</v>
      </c>
      <c r="B40" s="8" t="s">
        <v>330</v>
      </c>
      <c r="C40" s="8" t="s">
        <v>331</v>
      </c>
      <c r="D40" s="57" t="s">
        <v>332</v>
      </c>
      <c r="E40" s="58">
        <f t="shared" si="3"/>
        <v>0</v>
      </c>
      <c r="F40" s="59"/>
      <c r="G40" s="59"/>
      <c r="H40" s="59"/>
      <c r="I40" s="59"/>
      <c r="J40" s="56">
        <f t="shared" si="4"/>
        <v>190500</v>
      </c>
      <c r="K40" s="59"/>
      <c r="L40" s="59"/>
      <c r="M40" s="59"/>
      <c r="N40" s="59"/>
      <c r="O40" s="59">
        <v>190500</v>
      </c>
      <c r="P40" s="56">
        <f t="shared" si="2"/>
        <v>190500</v>
      </c>
    </row>
    <row r="41" spans="1:16" ht="25.5">
      <c r="A41" s="11" t="s">
        <v>333</v>
      </c>
      <c r="B41" s="11" t="s">
        <v>245</v>
      </c>
      <c r="C41" s="11" t="s">
        <v>245</v>
      </c>
      <c r="D41" s="60" t="s">
        <v>334</v>
      </c>
      <c r="E41" s="56">
        <f>F41+I41</f>
        <v>297579600</v>
      </c>
      <c r="F41" s="56">
        <f aca="true" t="shared" si="5" ref="F41:O41">F42</f>
        <v>297579600</v>
      </c>
      <c r="G41" s="56">
        <f t="shared" si="5"/>
        <v>206660200</v>
      </c>
      <c r="H41" s="56">
        <f t="shared" si="5"/>
        <v>24880090</v>
      </c>
      <c r="I41" s="56">
        <f t="shared" si="5"/>
        <v>0</v>
      </c>
      <c r="J41" s="56">
        <f t="shared" si="5"/>
        <v>9396430</v>
      </c>
      <c r="K41" s="56">
        <f t="shared" si="5"/>
        <v>0</v>
      </c>
      <c r="L41" s="56">
        <f t="shared" si="5"/>
        <v>9396430</v>
      </c>
      <c r="M41" s="56">
        <f t="shared" si="5"/>
        <v>562000</v>
      </c>
      <c r="N41" s="56">
        <f t="shared" si="5"/>
        <v>0</v>
      </c>
      <c r="O41" s="56">
        <f t="shared" si="5"/>
        <v>0</v>
      </c>
      <c r="P41" s="56">
        <f>E41+J41</f>
        <v>306976030</v>
      </c>
    </row>
    <row r="42" spans="1:16" ht="25.5">
      <c r="A42" s="94" t="s">
        <v>335</v>
      </c>
      <c r="B42" s="94" t="s">
        <v>245</v>
      </c>
      <c r="C42" s="94" t="s">
        <v>245</v>
      </c>
      <c r="D42" s="95" t="s">
        <v>334</v>
      </c>
      <c r="E42" s="96">
        <f aca="true" t="shared" si="6" ref="E42:E64">F42+I42</f>
        <v>297579600</v>
      </c>
      <c r="F42" s="96">
        <f>SUM(F43:F64)</f>
        <v>297579600</v>
      </c>
      <c r="G42" s="96">
        <f>SUM(G43:G64)</f>
        <v>206660200</v>
      </c>
      <c r="H42" s="96">
        <f>SUM(H43:H64)</f>
        <v>24880090</v>
      </c>
      <c r="I42" s="96">
        <f>SUM(I43:I64)</f>
        <v>0</v>
      </c>
      <c r="J42" s="96">
        <f>L42+O42</f>
        <v>9396430</v>
      </c>
      <c r="K42" s="96">
        <f>SUM(K43:K64)</f>
        <v>0</v>
      </c>
      <c r="L42" s="96">
        <f>SUM(L43:L64)</f>
        <v>9396430</v>
      </c>
      <c r="M42" s="96">
        <f>SUM(M43:M64)</f>
        <v>562000</v>
      </c>
      <c r="N42" s="96">
        <f>SUM(N43:N64)</f>
        <v>0</v>
      </c>
      <c r="O42" s="96">
        <f>SUM(O43:O64)</f>
        <v>0</v>
      </c>
      <c r="P42" s="56">
        <f>E42+J42</f>
        <v>306976030</v>
      </c>
    </row>
    <row r="43" spans="1:16" ht="38.25">
      <c r="A43" s="8" t="s">
        <v>336</v>
      </c>
      <c r="B43" s="8" t="s">
        <v>337</v>
      </c>
      <c r="C43" s="8" t="s">
        <v>249</v>
      </c>
      <c r="D43" s="57" t="s">
        <v>338</v>
      </c>
      <c r="E43" s="56">
        <f t="shared" si="6"/>
        <v>1813300</v>
      </c>
      <c r="F43" s="59">
        <v>1813300</v>
      </c>
      <c r="G43" s="59">
        <v>1436700</v>
      </c>
      <c r="H43" s="59">
        <v>3000</v>
      </c>
      <c r="I43" s="59"/>
      <c r="J43" s="56">
        <f aca="true" t="shared" si="7" ref="J43:J63">L43+O43</f>
        <v>0</v>
      </c>
      <c r="K43" s="59"/>
      <c r="L43" s="59"/>
      <c r="M43" s="59"/>
      <c r="N43" s="59"/>
      <c r="O43" s="59"/>
      <c r="P43" s="56">
        <f aca="true" t="shared" si="8" ref="P43:P66">E43+J43</f>
        <v>1813300</v>
      </c>
    </row>
    <row r="44" spans="1:16" ht="19.5" customHeight="1">
      <c r="A44" s="8" t="s">
        <v>339</v>
      </c>
      <c r="B44" s="8" t="s">
        <v>287</v>
      </c>
      <c r="C44" s="8" t="s">
        <v>340</v>
      </c>
      <c r="D44" s="57" t="s">
        <v>341</v>
      </c>
      <c r="E44" s="56">
        <f t="shared" si="6"/>
        <v>43031760</v>
      </c>
      <c r="F44" s="59">
        <v>43031760</v>
      </c>
      <c r="G44" s="59">
        <v>27143000</v>
      </c>
      <c r="H44" s="59">
        <v>7437800</v>
      </c>
      <c r="I44" s="59"/>
      <c r="J44" s="56">
        <f t="shared" si="7"/>
        <v>6160610</v>
      </c>
      <c r="K44" s="59"/>
      <c r="L44" s="59">
        <v>6160610</v>
      </c>
      <c r="M44" s="59"/>
      <c r="N44" s="59"/>
      <c r="O44" s="59"/>
      <c r="P44" s="56">
        <f t="shared" si="8"/>
        <v>49192370</v>
      </c>
    </row>
    <row r="45" spans="1:16" ht="40.5" customHeight="1">
      <c r="A45" s="8" t="s">
        <v>342</v>
      </c>
      <c r="B45" s="8" t="s">
        <v>343</v>
      </c>
      <c r="C45" s="8" t="s">
        <v>344</v>
      </c>
      <c r="D45" s="8" t="s">
        <v>7</v>
      </c>
      <c r="E45" s="56">
        <f t="shared" si="6"/>
        <v>66098640</v>
      </c>
      <c r="F45" s="59">
        <v>66098640</v>
      </c>
      <c r="G45" s="59">
        <v>33164500</v>
      </c>
      <c r="H45" s="59">
        <v>13189940</v>
      </c>
      <c r="I45" s="59"/>
      <c r="J45" s="56">
        <f t="shared" si="7"/>
        <v>2474200</v>
      </c>
      <c r="K45" s="59"/>
      <c r="L45" s="59">
        <v>2474200</v>
      </c>
      <c r="M45" s="59"/>
      <c r="N45" s="59"/>
      <c r="O45" s="59"/>
      <c r="P45" s="56">
        <f t="shared" si="8"/>
        <v>68572840</v>
      </c>
    </row>
    <row r="46" spans="1:16" ht="41.25" customHeight="1">
      <c r="A46" s="8" t="s">
        <v>345</v>
      </c>
      <c r="B46" s="8" t="s">
        <v>346</v>
      </c>
      <c r="C46" s="8" t="s">
        <v>344</v>
      </c>
      <c r="D46" s="57" t="s">
        <v>8</v>
      </c>
      <c r="E46" s="56">
        <f t="shared" si="6"/>
        <v>131142400</v>
      </c>
      <c r="F46" s="59">
        <v>131142400</v>
      </c>
      <c r="G46" s="59">
        <v>107493800</v>
      </c>
      <c r="H46" s="59"/>
      <c r="I46" s="59"/>
      <c r="J46" s="56">
        <f t="shared" si="7"/>
        <v>0</v>
      </c>
      <c r="K46" s="59"/>
      <c r="L46" s="59"/>
      <c r="M46" s="59"/>
      <c r="N46" s="59"/>
      <c r="O46" s="59"/>
      <c r="P46" s="56">
        <f t="shared" si="8"/>
        <v>131142400</v>
      </c>
    </row>
    <row r="47" spans="1:16" ht="38.25">
      <c r="A47" s="8" t="s">
        <v>347</v>
      </c>
      <c r="B47" s="8" t="s">
        <v>273</v>
      </c>
      <c r="C47" s="8" t="s">
        <v>348</v>
      </c>
      <c r="D47" s="57" t="s">
        <v>349</v>
      </c>
      <c r="E47" s="56">
        <f t="shared" si="6"/>
        <v>3769200</v>
      </c>
      <c r="F47" s="59">
        <v>3769200</v>
      </c>
      <c r="G47" s="59">
        <v>1850000</v>
      </c>
      <c r="H47" s="59">
        <v>1129200</v>
      </c>
      <c r="I47" s="59"/>
      <c r="J47" s="56">
        <f t="shared" si="7"/>
        <v>0</v>
      </c>
      <c r="K47" s="59"/>
      <c r="L47" s="59"/>
      <c r="M47" s="59"/>
      <c r="N47" s="59"/>
      <c r="O47" s="59"/>
      <c r="P47" s="56">
        <f t="shared" si="8"/>
        <v>3769200</v>
      </c>
    </row>
    <row r="48" spans="1:16" ht="25.5">
      <c r="A48" s="8" t="s">
        <v>350</v>
      </c>
      <c r="B48" s="8" t="s">
        <v>351</v>
      </c>
      <c r="C48" s="8" t="s">
        <v>348</v>
      </c>
      <c r="D48" s="57" t="s">
        <v>352</v>
      </c>
      <c r="E48" s="56">
        <f t="shared" si="6"/>
        <v>15618900</v>
      </c>
      <c r="F48" s="59">
        <v>15618900</v>
      </c>
      <c r="G48" s="59">
        <v>12330000</v>
      </c>
      <c r="H48" s="59">
        <v>365300</v>
      </c>
      <c r="I48" s="59"/>
      <c r="J48" s="56">
        <f t="shared" si="7"/>
        <v>685620</v>
      </c>
      <c r="K48" s="59"/>
      <c r="L48" s="59">
        <v>685620</v>
      </c>
      <c r="M48" s="59">
        <v>562000</v>
      </c>
      <c r="N48" s="59"/>
      <c r="O48" s="59"/>
      <c r="P48" s="56">
        <f t="shared" si="8"/>
        <v>16304520</v>
      </c>
    </row>
    <row r="49" spans="1:16" ht="25.5">
      <c r="A49" s="8" t="s">
        <v>353</v>
      </c>
      <c r="B49" s="8" t="s">
        <v>354</v>
      </c>
      <c r="C49" s="8" t="s">
        <v>355</v>
      </c>
      <c r="D49" s="57" t="s">
        <v>356</v>
      </c>
      <c r="E49" s="56">
        <f t="shared" si="6"/>
        <v>8519800</v>
      </c>
      <c r="F49" s="59">
        <v>8519800</v>
      </c>
      <c r="G49" s="59">
        <v>6267500</v>
      </c>
      <c r="H49" s="59">
        <v>354500</v>
      </c>
      <c r="I49" s="59"/>
      <c r="J49" s="56">
        <f t="shared" si="7"/>
        <v>0</v>
      </c>
      <c r="K49" s="59"/>
      <c r="L49" s="59"/>
      <c r="M49" s="59"/>
      <c r="N49" s="59"/>
      <c r="O49" s="59"/>
      <c r="P49" s="56">
        <f t="shared" si="8"/>
        <v>8519800</v>
      </c>
    </row>
    <row r="50" spans="1:16" ht="12.75">
      <c r="A50" s="8" t="s">
        <v>357</v>
      </c>
      <c r="B50" s="8" t="s">
        <v>358</v>
      </c>
      <c r="C50" s="8" t="s">
        <v>355</v>
      </c>
      <c r="D50" s="57" t="s">
        <v>359</v>
      </c>
      <c r="E50" s="56">
        <f t="shared" si="6"/>
        <v>15000</v>
      </c>
      <c r="F50" s="59">
        <v>15000</v>
      </c>
      <c r="G50" s="59"/>
      <c r="H50" s="59"/>
      <c r="I50" s="59"/>
      <c r="J50" s="56">
        <f t="shared" si="7"/>
        <v>0</v>
      </c>
      <c r="K50" s="59"/>
      <c r="L50" s="59"/>
      <c r="M50" s="59"/>
      <c r="N50" s="59"/>
      <c r="O50" s="59"/>
      <c r="P50" s="56">
        <f t="shared" si="8"/>
        <v>15000</v>
      </c>
    </row>
    <row r="51" spans="1:16" ht="38.25">
      <c r="A51" s="8" t="s">
        <v>360</v>
      </c>
      <c r="B51" s="8" t="s">
        <v>361</v>
      </c>
      <c r="C51" s="8" t="s">
        <v>355</v>
      </c>
      <c r="D51" s="57" t="s">
        <v>362</v>
      </c>
      <c r="E51" s="56">
        <f t="shared" si="6"/>
        <v>136750</v>
      </c>
      <c r="F51" s="59">
        <v>136750</v>
      </c>
      <c r="G51" s="59">
        <v>29300</v>
      </c>
      <c r="H51" s="59">
        <v>50000</v>
      </c>
      <c r="I51" s="59"/>
      <c r="J51" s="56">
        <f t="shared" si="7"/>
        <v>0</v>
      </c>
      <c r="K51" s="59"/>
      <c r="L51" s="59"/>
      <c r="M51" s="59"/>
      <c r="N51" s="59"/>
      <c r="O51" s="59"/>
      <c r="P51" s="56">
        <f t="shared" si="8"/>
        <v>136750</v>
      </c>
    </row>
    <row r="52" spans="1:16" ht="38.25" hidden="1">
      <c r="A52" s="85" t="s">
        <v>453</v>
      </c>
      <c r="B52" s="85">
        <v>1152</v>
      </c>
      <c r="C52" s="8" t="s">
        <v>355</v>
      </c>
      <c r="D52" s="57" t="s">
        <v>454</v>
      </c>
      <c r="E52" s="56">
        <f t="shared" si="6"/>
        <v>0</v>
      </c>
      <c r="F52" s="59"/>
      <c r="G52" s="59"/>
      <c r="H52" s="59"/>
      <c r="I52" s="59"/>
      <c r="J52" s="56">
        <f t="shared" si="7"/>
        <v>0</v>
      </c>
      <c r="K52" s="59"/>
      <c r="L52" s="59"/>
      <c r="M52" s="59"/>
      <c r="N52" s="59"/>
      <c r="O52" s="59"/>
      <c r="P52" s="56">
        <f t="shared" si="8"/>
        <v>0</v>
      </c>
    </row>
    <row r="53" spans="1:16" ht="38.25">
      <c r="A53" s="8" t="s">
        <v>363</v>
      </c>
      <c r="B53" s="8" t="s">
        <v>364</v>
      </c>
      <c r="C53" s="8" t="s">
        <v>355</v>
      </c>
      <c r="D53" s="57" t="s">
        <v>365</v>
      </c>
      <c r="E53" s="56">
        <f t="shared" si="6"/>
        <v>1230800</v>
      </c>
      <c r="F53" s="59">
        <v>1230800</v>
      </c>
      <c r="G53" s="59">
        <v>973000</v>
      </c>
      <c r="H53" s="59">
        <v>5700</v>
      </c>
      <c r="I53" s="59"/>
      <c r="J53" s="56">
        <f t="shared" si="7"/>
        <v>0</v>
      </c>
      <c r="K53" s="59"/>
      <c r="L53" s="59"/>
      <c r="M53" s="59"/>
      <c r="N53" s="59"/>
      <c r="O53" s="59"/>
      <c r="P53" s="56">
        <f t="shared" si="8"/>
        <v>1230800</v>
      </c>
    </row>
    <row r="54" spans="1:16" ht="12.75">
      <c r="A54" s="8" t="s">
        <v>366</v>
      </c>
      <c r="B54" s="8" t="s">
        <v>367</v>
      </c>
      <c r="C54" s="8" t="s">
        <v>283</v>
      </c>
      <c r="D54" s="57" t="s">
        <v>368</v>
      </c>
      <c r="E54" s="56">
        <f t="shared" si="6"/>
        <v>150000</v>
      </c>
      <c r="F54" s="59">
        <v>150000</v>
      </c>
      <c r="G54" s="59"/>
      <c r="H54" s="59"/>
      <c r="I54" s="59"/>
      <c r="J54" s="56">
        <f t="shared" si="7"/>
        <v>0</v>
      </c>
      <c r="K54" s="59"/>
      <c r="L54" s="59"/>
      <c r="M54" s="59"/>
      <c r="N54" s="59"/>
      <c r="O54" s="59"/>
      <c r="P54" s="56">
        <f t="shared" si="8"/>
        <v>150000</v>
      </c>
    </row>
    <row r="55" spans="1:16" ht="12.75">
      <c r="A55" s="8" t="s">
        <v>369</v>
      </c>
      <c r="B55" s="8" t="s">
        <v>370</v>
      </c>
      <c r="C55" s="8" t="s">
        <v>371</v>
      </c>
      <c r="D55" s="57" t="s">
        <v>372</v>
      </c>
      <c r="E55" s="56">
        <f t="shared" si="6"/>
        <v>4083700</v>
      </c>
      <c r="F55" s="59">
        <v>4083700</v>
      </c>
      <c r="G55" s="59">
        <v>3086300</v>
      </c>
      <c r="H55" s="59">
        <v>196400</v>
      </c>
      <c r="I55" s="59"/>
      <c r="J55" s="56">
        <f t="shared" si="7"/>
        <v>0</v>
      </c>
      <c r="K55" s="59"/>
      <c r="L55" s="59"/>
      <c r="M55" s="59"/>
      <c r="N55" s="59"/>
      <c r="O55" s="59"/>
      <c r="P55" s="56">
        <f t="shared" si="8"/>
        <v>4083700</v>
      </c>
    </row>
    <row r="56" spans="1:16" ht="12.75">
      <c r="A56" s="8" t="s">
        <v>373</v>
      </c>
      <c r="B56" s="8" t="s">
        <v>374</v>
      </c>
      <c r="C56" s="8" t="s">
        <v>371</v>
      </c>
      <c r="D56" s="57" t="s">
        <v>375</v>
      </c>
      <c r="E56" s="56">
        <f t="shared" si="6"/>
        <v>383600</v>
      </c>
      <c r="F56" s="59">
        <v>383600</v>
      </c>
      <c r="G56" s="59">
        <v>210000</v>
      </c>
      <c r="H56" s="59">
        <v>57400</v>
      </c>
      <c r="I56" s="59"/>
      <c r="J56" s="56">
        <f t="shared" si="7"/>
        <v>6000</v>
      </c>
      <c r="K56" s="59"/>
      <c r="L56" s="59">
        <v>6000</v>
      </c>
      <c r="M56" s="59"/>
      <c r="N56" s="59"/>
      <c r="O56" s="59"/>
      <c r="P56" s="56">
        <f t="shared" si="8"/>
        <v>389600</v>
      </c>
    </row>
    <row r="57" spans="1:16" ht="38.25">
      <c r="A57" s="8" t="s">
        <v>376</v>
      </c>
      <c r="B57" s="8" t="s">
        <v>377</v>
      </c>
      <c r="C57" s="8" t="s">
        <v>378</v>
      </c>
      <c r="D57" s="57" t="s">
        <v>379</v>
      </c>
      <c r="E57" s="56">
        <f t="shared" si="6"/>
        <v>9188150</v>
      </c>
      <c r="F57" s="59">
        <v>9188150</v>
      </c>
      <c r="G57" s="59">
        <v>5882900</v>
      </c>
      <c r="H57" s="59">
        <v>1631000</v>
      </c>
      <c r="I57" s="59"/>
      <c r="J57" s="56">
        <f t="shared" si="7"/>
        <v>70000</v>
      </c>
      <c r="K57" s="59"/>
      <c r="L57" s="59">
        <v>70000</v>
      </c>
      <c r="M57" s="59"/>
      <c r="N57" s="59"/>
      <c r="O57" s="59"/>
      <c r="P57" s="56">
        <f t="shared" si="8"/>
        <v>9258150</v>
      </c>
    </row>
    <row r="58" spans="1:16" ht="25.5">
      <c r="A58" s="8" t="s">
        <v>380</v>
      </c>
      <c r="B58" s="8" t="s">
        <v>381</v>
      </c>
      <c r="C58" s="8" t="s">
        <v>382</v>
      </c>
      <c r="D58" s="57" t="s">
        <v>383</v>
      </c>
      <c r="E58" s="56">
        <f t="shared" si="6"/>
        <v>686500</v>
      </c>
      <c r="F58" s="59">
        <v>686500</v>
      </c>
      <c r="G58" s="59">
        <v>555300</v>
      </c>
      <c r="H58" s="59"/>
      <c r="I58" s="59"/>
      <c r="J58" s="56">
        <f t="shared" si="7"/>
        <v>0</v>
      </c>
      <c r="K58" s="59"/>
      <c r="L58" s="59"/>
      <c r="M58" s="59"/>
      <c r="N58" s="59"/>
      <c r="O58" s="59"/>
      <c r="P58" s="56">
        <f t="shared" si="8"/>
        <v>686500</v>
      </c>
    </row>
    <row r="59" spans="1:16" ht="12.75">
      <c r="A59" s="8" t="s">
        <v>384</v>
      </c>
      <c r="B59" s="8" t="s">
        <v>385</v>
      </c>
      <c r="C59" s="8" t="s">
        <v>382</v>
      </c>
      <c r="D59" s="57" t="s">
        <v>386</v>
      </c>
      <c r="E59" s="56">
        <f t="shared" si="6"/>
        <v>650000</v>
      </c>
      <c r="F59" s="59">
        <v>650000</v>
      </c>
      <c r="G59" s="59"/>
      <c r="H59" s="59"/>
      <c r="I59" s="59"/>
      <c r="J59" s="56">
        <f t="shared" si="7"/>
        <v>0</v>
      </c>
      <c r="K59" s="59"/>
      <c r="L59" s="59"/>
      <c r="M59" s="59"/>
      <c r="N59" s="59"/>
      <c r="O59" s="59"/>
      <c r="P59" s="56">
        <f t="shared" si="8"/>
        <v>650000</v>
      </c>
    </row>
    <row r="60" spans="1:16" ht="25.5">
      <c r="A60" s="8" t="s">
        <v>387</v>
      </c>
      <c r="B60" s="8" t="s">
        <v>388</v>
      </c>
      <c r="C60" s="8" t="s">
        <v>389</v>
      </c>
      <c r="D60" s="57" t="s">
        <v>390</v>
      </c>
      <c r="E60" s="56">
        <f t="shared" si="6"/>
        <v>600000</v>
      </c>
      <c r="F60" s="59">
        <v>600000</v>
      </c>
      <c r="G60" s="59"/>
      <c r="H60" s="59"/>
      <c r="I60" s="59"/>
      <c r="J60" s="56">
        <f t="shared" si="7"/>
        <v>0</v>
      </c>
      <c r="K60" s="59"/>
      <c r="L60" s="59"/>
      <c r="M60" s="59"/>
      <c r="N60" s="59"/>
      <c r="O60" s="59"/>
      <c r="P60" s="56">
        <f t="shared" si="8"/>
        <v>600000</v>
      </c>
    </row>
    <row r="61" spans="1:16" ht="25.5">
      <c r="A61" s="8" t="s">
        <v>391</v>
      </c>
      <c r="B61" s="8" t="s">
        <v>392</v>
      </c>
      <c r="C61" s="8" t="s">
        <v>389</v>
      </c>
      <c r="D61" s="57" t="s">
        <v>393</v>
      </c>
      <c r="E61" s="56">
        <f t="shared" si="6"/>
        <v>200000</v>
      </c>
      <c r="F61" s="59">
        <v>200000</v>
      </c>
      <c r="G61" s="59"/>
      <c r="H61" s="59"/>
      <c r="I61" s="59"/>
      <c r="J61" s="56">
        <f t="shared" si="7"/>
        <v>0</v>
      </c>
      <c r="K61" s="59"/>
      <c r="L61" s="59"/>
      <c r="M61" s="59"/>
      <c r="N61" s="59"/>
      <c r="O61" s="59"/>
      <c r="P61" s="56">
        <f t="shared" si="8"/>
        <v>200000</v>
      </c>
    </row>
    <row r="62" spans="1:16" ht="38.25">
      <c r="A62" s="8" t="s">
        <v>394</v>
      </c>
      <c r="B62" s="8" t="s">
        <v>395</v>
      </c>
      <c r="C62" s="8" t="s">
        <v>389</v>
      </c>
      <c r="D62" s="57" t="s">
        <v>396</v>
      </c>
      <c r="E62" s="56">
        <f t="shared" si="6"/>
        <v>2708850</v>
      </c>
      <c r="F62" s="59">
        <v>2708850</v>
      </c>
      <c r="G62" s="59">
        <v>1992000</v>
      </c>
      <c r="H62" s="59">
        <v>8600</v>
      </c>
      <c r="I62" s="59"/>
      <c r="J62" s="56">
        <f t="shared" si="7"/>
        <v>0</v>
      </c>
      <c r="K62" s="59"/>
      <c r="L62" s="59"/>
      <c r="M62" s="59"/>
      <c r="N62" s="59"/>
      <c r="O62" s="59"/>
      <c r="P62" s="56">
        <f t="shared" si="8"/>
        <v>2708850</v>
      </c>
    </row>
    <row r="63" spans="1:16" ht="51">
      <c r="A63" s="8" t="s">
        <v>397</v>
      </c>
      <c r="B63" s="8" t="s">
        <v>398</v>
      </c>
      <c r="C63" s="8" t="s">
        <v>389</v>
      </c>
      <c r="D63" s="57" t="s">
        <v>399</v>
      </c>
      <c r="E63" s="56">
        <f t="shared" si="6"/>
        <v>6182250</v>
      </c>
      <c r="F63" s="59">
        <v>6182250</v>
      </c>
      <c r="G63" s="59">
        <v>4245900</v>
      </c>
      <c r="H63" s="59">
        <v>451250</v>
      </c>
      <c r="I63" s="59"/>
      <c r="J63" s="56">
        <f t="shared" si="7"/>
        <v>0</v>
      </c>
      <c r="K63" s="59"/>
      <c r="L63" s="59"/>
      <c r="M63" s="59"/>
      <c r="N63" s="59"/>
      <c r="O63" s="59"/>
      <c r="P63" s="56">
        <f t="shared" si="8"/>
        <v>6182250</v>
      </c>
    </row>
    <row r="64" spans="1:16" ht="38.25">
      <c r="A64" s="86" t="s">
        <v>503</v>
      </c>
      <c r="B64" s="84">
        <v>5062</v>
      </c>
      <c r="C64" s="8" t="s">
        <v>389</v>
      </c>
      <c r="D64" s="8" t="s">
        <v>504</v>
      </c>
      <c r="E64" s="56">
        <f t="shared" si="6"/>
        <v>1370000</v>
      </c>
      <c r="F64" s="59">
        <v>1370000</v>
      </c>
      <c r="G64" s="59"/>
      <c r="H64" s="59"/>
      <c r="I64" s="59"/>
      <c r="J64" s="56"/>
      <c r="K64" s="59"/>
      <c r="L64" s="59"/>
      <c r="M64" s="59"/>
      <c r="N64" s="59"/>
      <c r="O64" s="59"/>
      <c r="P64" s="56">
        <f t="shared" si="8"/>
        <v>1370000</v>
      </c>
    </row>
    <row r="65" spans="1:16" ht="25.5">
      <c r="A65" s="11" t="s">
        <v>400</v>
      </c>
      <c r="B65" s="11" t="s">
        <v>245</v>
      </c>
      <c r="C65" s="11" t="s">
        <v>245</v>
      </c>
      <c r="D65" s="60" t="s">
        <v>401</v>
      </c>
      <c r="E65" s="56">
        <f>E66</f>
        <v>7884700</v>
      </c>
      <c r="F65" s="56">
        <f>F66</f>
        <v>4384700</v>
      </c>
      <c r="G65" s="56">
        <f>G66</f>
        <v>3284190</v>
      </c>
      <c r="H65" s="56">
        <f>H66</f>
        <v>118500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f t="shared" si="8"/>
        <v>7884700</v>
      </c>
    </row>
    <row r="66" spans="1:16" ht="25.5">
      <c r="A66" s="94" t="s">
        <v>402</v>
      </c>
      <c r="B66" s="94" t="s">
        <v>245</v>
      </c>
      <c r="C66" s="94" t="s">
        <v>245</v>
      </c>
      <c r="D66" s="95" t="s">
        <v>401</v>
      </c>
      <c r="E66" s="96">
        <f>E67+E68</f>
        <v>7884700</v>
      </c>
      <c r="F66" s="96">
        <f>F67</f>
        <v>4384700</v>
      </c>
      <c r="G66" s="96">
        <f>G67</f>
        <v>3284190</v>
      </c>
      <c r="H66" s="96">
        <f>H67</f>
        <v>118500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96">
        <v>0</v>
      </c>
      <c r="P66" s="56">
        <f t="shared" si="8"/>
        <v>7884700</v>
      </c>
    </row>
    <row r="67" spans="1:16" ht="38.25">
      <c r="A67" s="8" t="s">
        <v>403</v>
      </c>
      <c r="B67" s="8" t="s">
        <v>337</v>
      </c>
      <c r="C67" s="8" t="s">
        <v>249</v>
      </c>
      <c r="D67" s="57" t="s">
        <v>338</v>
      </c>
      <c r="E67" s="56">
        <f>F67+I67</f>
        <v>4384700</v>
      </c>
      <c r="F67" s="59">
        <v>4384700</v>
      </c>
      <c r="G67" s="59">
        <v>3284190</v>
      </c>
      <c r="H67" s="59">
        <v>118500</v>
      </c>
      <c r="I67" s="59"/>
      <c r="J67" s="58">
        <v>0</v>
      </c>
      <c r="K67" s="59"/>
      <c r="L67" s="59"/>
      <c r="M67" s="59"/>
      <c r="N67" s="59"/>
      <c r="O67" s="59"/>
      <c r="P67" s="56">
        <f>E67+J67</f>
        <v>4384700</v>
      </c>
    </row>
    <row r="68" spans="1:16" ht="15" customHeight="1">
      <c r="A68" s="8" t="s">
        <v>404</v>
      </c>
      <c r="B68" s="8" t="s">
        <v>405</v>
      </c>
      <c r="C68" s="8" t="s">
        <v>253</v>
      </c>
      <c r="D68" s="57" t="s">
        <v>406</v>
      </c>
      <c r="E68" s="56">
        <v>3500000</v>
      </c>
      <c r="F68" s="59"/>
      <c r="G68" s="59"/>
      <c r="H68" s="59"/>
      <c r="I68" s="59"/>
      <c r="J68" s="58">
        <v>0</v>
      </c>
      <c r="K68" s="59"/>
      <c r="L68" s="59"/>
      <c r="M68" s="59"/>
      <c r="N68" s="59"/>
      <c r="O68" s="59"/>
      <c r="P68" s="56">
        <f>E68+J68</f>
        <v>3500000</v>
      </c>
    </row>
    <row r="69" spans="1:16" ht="12.75">
      <c r="A69" s="12" t="s">
        <v>195</v>
      </c>
      <c r="B69" s="11" t="s">
        <v>195</v>
      </c>
      <c r="C69" s="11" t="s">
        <v>195</v>
      </c>
      <c r="D69" s="11" t="s">
        <v>407</v>
      </c>
      <c r="E69" s="56">
        <f>E65+E41+E14</f>
        <v>419906020</v>
      </c>
      <c r="F69" s="56">
        <f>F65+F41+F14</f>
        <v>389150250</v>
      </c>
      <c r="G69" s="56">
        <f>G65+G41+G14</f>
        <v>251758261</v>
      </c>
      <c r="H69" s="56">
        <f>H65+H41+H14</f>
        <v>28813217</v>
      </c>
      <c r="I69" s="56">
        <f>I65+I41+I14</f>
        <v>27255770</v>
      </c>
      <c r="J69" s="56">
        <f>J65+J41+J14</f>
        <v>16310930</v>
      </c>
      <c r="K69" s="56">
        <f>K65+K41+K14</f>
        <v>6700000</v>
      </c>
      <c r="L69" s="56">
        <f>L65+L41+L14</f>
        <v>9420430</v>
      </c>
      <c r="M69" s="56">
        <f>M65+M41+M14</f>
        <v>562000</v>
      </c>
      <c r="N69" s="56">
        <f>N65+N41+N14</f>
        <v>0</v>
      </c>
      <c r="O69" s="56">
        <f>O65+O41+O14</f>
        <v>6890500</v>
      </c>
      <c r="P69" s="56">
        <f>P65+P41+P14</f>
        <v>436216950</v>
      </c>
    </row>
    <row r="71" spans="1:16" ht="12.7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</row>
    <row r="72" spans="2:8" ht="18.75">
      <c r="B72" s="140" t="s">
        <v>505</v>
      </c>
      <c r="C72" s="141"/>
      <c r="D72" s="34"/>
      <c r="E72" s="48"/>
      <c r="F72" s="25"/>
      <c r="G72" s="49"/>
      <c r="H72" s="110" t="s">
        <v>506</v>
      </c>
    </row>
  </sheetData>
  <mergeCells count="25">
    <mergeCell ref="B72:C72"/>
    <mergeCell ref="E10:E12"/>
    <mergeCell ref="F10:F12"/>
    <mergeCell ref="G10:H10"/>
    <mergeCell ref="A71:P71"/>
    <mergeCell ref="G11:G12"/>
    <mergeCell ref="H11:H12"/>
    <mergeCell ref="I10:I12"/>
    <mergeCell ref="J10:J12"/>
    <mergeCell ref="K10:K12"/>
    <mergeCell ref="M2:O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L10:L12"/>
    <mergeCell ref="E9:I9"/>
    <mergeCell ref="O10:O12"/>
    <mergeCell ref="P9:P12"/>
    <mergeCell ref="J9:O9"/>
  </mergeCells>
  <printOptions/>
  <pageMargins left="0.196850393700787" right="0.196850393700787" top="0.393700787401575" bottom="0.196850393700787" header="0" footer="0"/>
  <pageSetup fitToHeight="500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8"/>
  <sheetViews>
    <sheetView workbookViewId="0" topLeftCell="A1">
      <selection activeCell="I22" sqref="I22"/>
    </sheetView>
  </sheetViews>
  <sheetFormatPr defaultColWidth="9.00390625" defaultRowHeight="12.75"/>
  <cols>
    <col min="1" max="1" width="10.375" style="25" customWidth="1"/>
    <col min="2" max="2" width="8.75390625" style="25" customWidth="1"/>
    <col min="3" max="3" width="9.375" style="25" customWidth="1"/>
    <col min="4" max="4" width="32.375" style="25" customWidth="1"/>
    <col min="5" max="5" width="51.125" style="25" customWidth="1"/>
    <col min="6" max="6" width="10.875" style="25" customWidth="1"/>
    <col min="7" max="7" width="13.125" style="25" customWidth="1"/>
    <col min="8" max="8" width="12.125" style="25" customWidth="1"/>
    <col min="9" max="9" width="14.625" style="25" customWidth="1"/>
    <col min="10" max="10" width="9.625" style="25" customWidth="1"/>
    <col min="11" max="11" width="9.75390625" style="25" customWidth="1"/>
    <col min="12" max="12" width="16.875" style="25" bestFit="1" customWidth="1"/>
    <col min="13" max="16384" width="9.125" style="25" customWidth="1"/>
  </cols>
  <sheetData>
    <row r="1" spans="1:13" ht="16.5" customHeight="1">
      <c r="A1" s="23"/>
      <c r="B1" s="23"/>
      <c r="C1" s="24"/>
      <c r="D1" s="23"/>
      <c r="I1" s="54" t="s">
        <v>218</v>
      </c>
      <c r="J1" s="26"/>
      <c r="K1" s="26"/>
      <c r="L1" s="26"/>
      <c r="M1" s="26"/>
    </row>
    <row r="2" spans="1:13" ht="48" customHeight="1">
      <c r="A2" s="97"/>
      <c r="B2" s="23"/>
      <c r="C2" s="24"/>
      <c r="D2" s="23"/>
      <c r="F2" s="27"/>
      <c r="G2" s="53"/>
      <c r="H2" s="130" t="s">
        <v>493</v>
      </c>
      <c r="I2" s="130"/>
      <c r="J2" s="130"/>
      <c r="K2" s="26"/>
      <c r="L2" s="26"/>
      <c r="M2" s="26"/>
    </row>
    <row r="3" spans="1:10" ht="20.25" customHeight="1">
      <c r="A3" s="28"/>
      <c r="B3" s="24"/>
      <c r="C3" s="24"/>
      <c r="D3" s="23"/>
      <c r="H3" s="144" t="s">
        <v>492</v>
      </c>
      <c r="I3" s="144"/>
      <c r="J3" s="144"/>
    </row>
    <row r="4" spans="1:10" ht="14.25" customHeight="1">
      <c r="A4" s="24"/>
      <c r="B4" s="24"/>
      <c r="C4" s="24"/>
      <c r="D4" s="24"/>
      <c r="E4" s="29"/>
      <c r="F4" s="26"/>
      <c r="G4" s="26"/>
      <c r="H4" s="26"/>
      <c r="I4" s="26"/>
      <c r="J4" s="30"/>
    </row>
    <row r="5" spans="1:10" ht="38.25" customHeight="1">
      <c r="A5" s="151" t="s">
        <v>494</v>
      </c>
      <c r="B5" s="151"/>
      <c r="C5" s="151"/>
      <c r="D5" s="151"/>
      <c r="E5" s="151"/>
      <c r="F5" s="151"/>
      <c r="G5" s="152"/>
      <c r="H5" s="153"/>
      <c r="I5" s="154"/>
      <c r="J5" s="155"/>
    </row>
    <row r="6" spans="1:9" ht="16.5" customHeight="1">
      <c r="A6" s="147">
        <v>13548000000</v>
      </c>
      <c r="B6" s="148"/>
      <c r="C6" s="31"/>
      <c r="D6" s="31"/>
      <c r="E6" s="31"/>
      <c r="F6" s="31"/>
      <c r="G6" s="32"/>
      <c r="H6" s="33"/>
      <c r="I6" s="33"/>
    </row>
    <row r="7" spans="1:9" ht="14.25" customHeight="1">
      <c r="A7" s="149" t="s">
        <v>16</v>
      </c>
      <c r="B7" s="150"/>
      <c r="C7" s="34"/>
      <c r="D7" s="34"/>
      <c r="E7" s="34"/>
      <c r="F7" s="34"/>
      <c r="G7" s="35"/>
      <c r="H7" s="24"/>
      <c r="I7" s="24"/>
    </row>
    <row r="8" spans="1:9" ht="12" customHeight="1">
      <c r="A8" s="36"/>
      <c r="B8" s="37"/>
      <c r="C8" s="34"/>
      <c r="D8" s="34"/>
      <c r="E8" s="34"/>
      <c r="F8" s="34"/>
      <c r="G8" s="35"/>
      <c r="H8" s="24"/>
      <c r="I8" s="24"/>
    </row>
    <row r="9" spans="1:10" ht="98.25" customHeight="1">
      <c r="A9" s="38" t="s">
        <v>219</v>
      </c>
      <c r="B9" s="38" t="s">
        <v>220</v>
      </c>
      <c r="C9" s="38" t="s">
        <v>221</v>
      </c>
      <c r="D9" s="39" t="s">
        <v>222</v>
      </c>
      <c r="E9" s="40" t="s">
        <v>223</v>
      </c>
      <c r="F9" s="40" t="s">
        <v>224</v>
      </c>
      <c r="G9" s="40" t="s">
        <v>225</v>
      </c>
      <c r="H9" s="41" t="s">
        <v>226</v>
      </c>
      <c r="I9" s="40" t="s">
        <v>491</v>
      </c>
      <c r="J9" s="40" t="s">
        <v>460</v>
      </c>
    </row>
    <row r="10" spans="1:10" ht="12.75">
      <c r="A10" s="39">
        <v>1</v>
      </c>
      <c r="B10" s="39">
        <v>2</v>
      </c>
      <c r="C10" s="39">
        <v>3</v>
      </c>
      <c r="D10" s="39">
        <v>4</v>
      </c>
      <c r="E10" s="40">
        <v>5</v>
      </c>
      <c r="F10" s="40">
        <v>6</v>
      </c>
      <c r="G10" s="40">
        <v>7</v>
      </c>
      <c r="H10" s="42">
        <v>8</v>
      </c>
      <c r="I10" s="41">
        <v>9</v>
      </c>
      <c r="J10" s="40">
        <v>10</v>
      </c>
    </row>
    <row r="11" spans="1:11" ht="25.5">
      <c r="A11" s="12" t="s">
        <v>227</v>
      </c>
      <c r="B11" s="12" t="s">
        <v>245</v>
      </c>
      <c r="C11" s="12" t="s">
        <v>245</v>
      </c>
      <c r="D11" s="92" t="s">
        <v>246</v>
      </c>
      <c r="E11" s="92"/>
      <c r="F11" s="12" t="s">
        <v>245</v>
      </c>
      <c r="G11" s="6">
        <v>29180250</v>
      </c>
      <c r="H11" s="6">
        <v>8760574.05</v>
      </c>
      <c r="I11" s="6">
        <v>5700000</v>
      </c>
      <c r="J11" s="6" t="s">
        <v>455</v>
      </c>
      <c r="K11" s="43" t="str">
        <f>J11</f>
        <v>0</v>
      </c>
    </row>
    <row r="12" spans="1:11" ht="25.5">
      <c r="A12" s="93" t="s">
        <v>228</v>
      </c>
      <c r="B12" s="12" t="s">
        <v>245</v>
      </c>
      <c r="C12" s="12" t="s">
        <v>245</v>
      </c>
      <c r="D12" s="92" t="s">
        <v>246</v>
      </c>
      <c r="E12" s="92"/>
      <c r="F12" s="12" t="s">
        <v>245</v>
      </c>
      <c r="G12" s="6">
        <v>29180250</v>
      </c>
      <c r="H12" s="6">
        <f>SUM(H11:H11)</f>
        <v>8760574.05</v>
      </c>
      <c r="I12" s="6">
        <v>5700000</v>
      </c>
      <c r="J12" s="6" t="s">
        <v>455</v>
      </c>
      <c r="K12" s="43"/>
    </row>
    <row r="13" spans="1:11" ht="58.5" customHeight="1">
      <c r="A13" s="3" t="s">
        <v>229</v>
      </c>
      <c r="B13" s="3" t="s">
        <v>230</v>
      </c>
      <c r="C13" s="3" t="s">
        <v>231</v>
      </c>
      <c r="D13" s="84" t="s">
        <v>232</v>
      </c>
      <c r="E13" s="84" t="s">
        <v>233</v>
      </c>
      <c r="F13" s="3" t="s">
        <v>234</v>
      </c>
      <c r="G13" s="10">
        <v>29180254</v>
      </c>
      <c r="H13" s="10">
        <v>8787515.66</v>
      </c>
      <c r="I13" s="10">
        <v>6650000</v>
      </c>
      <c r="J13" s="10" t="s">
        <v>6</v>
      </c>
      <c r="K13" s="43"/>
    </row>
    <row r="14" spans="1:10" ht="24" customHeight="1">
      <c r="A14" s="12" t="s">
        <v>195</v>
      </c>
      <c r="B14" s="12" t="s">
        <v>195</v>
      </c>
      <c r="C14" s="12" t="s">
        <v>195</v>
      </c>
      <c r="D14" s="12" t="s">
        <v>407</v>
      </c>
      <c r="E14" s="12" t="s">
        <v>195</v>
      </c>
      <c r="F14" s="12" t="s">
        <v>195</v>
      </c>
      <c r="G14" s="6">
        <f>SUM(G13:G13)</f>
        <v>29180254</v>
      </c>
      <c r="H14" s="6">
        <f>SUM(H13:H13)</f>
        <v>8787515.66</v>
      </c>
      <c r="I14" s="6">
        <f>SUM(I13:I13)</f>
        <v>6650000</v>
      </c>
      <c r="J14" s="6" t="s">
        <v>195</v>
      </c>
    </row>
    <row r="15" spans="1:9" ht="61.5" customHeight="1">
      <c r="A15" s="145" t="s">
        <v>505</v>
      </c>
      <c r="B15" s="146"/>
      <c r="C15" s="34"/>
      <c r="D15" s="48"/>
      <c r="F15" s="110" t="s">
        <v>506</v>
      </c>
      <c r="G15" s="50"/>
      <c r="I15" s="47"/>
    </row>
    <row r="16" spans="1:9" ht="15.75">
      <c r="A16" s="46"/>
      <c r="B16" s="46"/>
      <c r="C16" s="24"/>
      <c r="D16" s="24"/>
      <c r="E16" s="24"/>
      <c r="F16" s="50"/>
      <c r="I16" s="24"/>
    </row>
    <row r="17" spans="1:9" ht="12.75">
      <c r="A17" s="44"/>
      <c r="B17" s="44"/>
      <c r="C17" s="45"/>
      <c r="D17" s="44"/>
      <c r="E17" s="44"/>
      <c r="F17" s="44"/>
      <c r="G17" s="44"/>
      <c r="I17" s="46"/>
    </row>
    <row r="18" spans="1:9" ht="12.75">
      <c r="A18" s="44"/>
      <c r="B18" s="44"/>
      <c r="C18" s="45"/>
      <c r="D18" s="44"/>
      <c r="E18" s="44"/>
      <c r="F18" s="44"/>
      <c r="G18" s="44"/>
      <c r="I18" s="46"/>
    </row>
    <row r="19" spans="1:9" ht="12.75">
      <c r="A19" s="44"/>
      <c r="B19" s="44"/>
      <c r="C19" s="45"/>
      <c r="D19" s="44"/>
      <c r="E19" s="44"/>
      <c r="F19" s="44"/>
      <c r="G19" s="44"/>
      <c r="I19" s="46"/>
    </row>
    <row r="20" spans="1:9" ht="12.75">
      <c r="A20" s="44"/>
      <c r="B20" s="44"/>
      <c r="C20" s="45"/>
      <c r="D20" s="44"/>
      <c r="E20" s="44"/>
      <c r="F20" s="44"/>
      <c r="G20" s="44"/>
      <c r="I20" s="46"/>
    </row>
    <row r="21" spans="1:9" ht="12.75">
      <c r="A21" s="24"/>
      <c r="B21" s="24"/>
      <c r="C21" s="45"/>
      <c r="D21" s="24"/>
      <c r="E21" s="24"/>
      <c r="F21" s="24"/>
      <c r="G21" s="24"/>
      <c r="I21" s="46"/>
    </row>
    <row r="22" spans="1:9" ht="12.75">
      <c r="A22" s="24"/>
      <c r="B22" s="24"/>
      <c r="C22" s="45"/>
      <c r="D22" s="24"/>
      <c r="E22" s="24"/>
      <c r="F22" s="24"/>
      <c r="G22" s="24"/>
      <c r="I22" s="46"/>
    </row>
    <row r="23" spans="1:9" ht="12.75">
      <c r="A23" s="24"/>
      <c r="B23" s="24"/>
      <c r="C23" s="51"/>
      <c r="D23" s="24"/>
      <c r="E23" s="24"/>
      <c r="F23" s="24"/>
      <c r="G23" s="24"/>
      <c r="I23" s="46"/>
    </row>
    <row r="24" spans="1:9" ht="12.75">
      <c r="A24" s="24"/>
      <c r="B24" s="24"/>
      <c r="C24" s="51"/>
      <c r="D24" s="24"/>
      <c r="E24" s="24"/>
      <c r="F24" s="24"/>
      <c r="G24" s="24"/>
      <c r="I24" s="46"/>
    </row>
    <row r="25" spans="1:9" ht="12.75">
      <c r="A25" s="24"/>
      <c r="B25" s="24"/>
      <c r="C25" s="51"/>
      <c r="D25" s="24"/>
      <c r="E25" s="24"/>
      <c r="F25" s="24"/>
      <c r="G25" s="24"/>
      <c r="I25" s="46"/>
    </row>
    <row r="26" spans="1:9" ht="12.75">
      <c r="A26" s="24"/>
      <c r="B26" s="24"/>
      <c r="C26" s="51"/>
      <c r="D26" s="24"/>
      <c r="E26" s="24"/>
      <c r="F26" s="24"/>
      <c r="G26" s="24"/>
      <c r="I26" s="46"/>
    </row>
    <row r="27" spans="1:9" ht="12.75">
      <c r="A27" s="24"/>
      <c r="B27" s="24"/>
      <c r="C27" s="51"/>
      <c r="D27" s="24"/>
      <c r="E27" s="24"/>
      <c r="F27" s="24"/>
      <c r="G27" s="24"/>
      <c r="I27" s="46"/>
    </row>
    <row r="28" spans="1:9" ht="12.75">
      <c r="A28" s="24"/>
      <c r="B28" s="24"/>
      <c r="C28" s="51"/>
      <c r="D28" s="24"/>
      <c r="E28" s="24"/>
      <c r="F28" s="24"/>
      <c r="G28" s="24"/>
      <c r="I28" s="46"/>
    </row>
    <row r="29" spans="1:9" ht="12.75">
      <c r="A29" s="24"/>
      <c r="B29" s="24"/>
      <c r="C29" s="51"/>
      <c r="D29" s="24"/>
      <c r="E29" s="24"/>
      <c r="F29" s="24"/>
      <c r="G29" s="24"/>
      <c r="I29" s="46"/>
    </row>
    <row r="30" spans="1:8" ht="12.75">
      <c r="A30" s="24"/>
      <c r="B30" s="24"/>
      <c r="C30" s="51"/>
      <c r="D30" s="24"/>
      <c r="E30" s="24"/>
      <c r="F30" s="24"/>
      <c r="G30" s="24"/>
      <c r="H30" s="46"/>
    </row>
    <row r="31" spans="1:8" ht="12.75">
      <c r="A31" s="24"/>
      <c r="B31" s="24"/>
      <c r="C31" s="51"/>
      <c r="D31" s="24"/>
      <c r="E31" s="24"/>
      <c r="F31" s="24"/>
      <c r="G31" s="24"/>
      <c r="H31" s="46"/>
    </row>
    <row r="32" spans="1:8" ht="12.75">
      <c r="A32" s="24"/>
      <c r="B32" s="24"/>
      <c r="C32" s="51"/>
      <c r="D32" s="24"/>
      <c r="E32" s="24"/>
      <c r="F32" s="24"/>
      <c r="G32" s="24"/>
      <c r="H32" s="46"/>
    </row>
    <row r="33" spans="1:8" ht="12.75">
      <c r="A33" s="24"/>
      <c r="B33" s="24"/>
      <c r="C33" s="51"/>
      <c r="D33" s="24"/>
      <c r="E33" s="24"/>
      <c r="F33" s="24"/>
      <c r="G33" s="24"/>
      <c r="H33" s="46"/>
    </row>
    <row r="34" spans="1:8" ht="12.75">
      <c r="A34" s="24"/>
      <c r="B34" s="24"/>
      <c r="C34" s="51"/>
      <c r="D34" s="24"/>
      <c r="E34" s="24"/>
      <c r="F34" s="24"/>
      <c r="G34" s="24"/>
      <c r="H34" s="46"/>
    </row>
    <row r="35" spans="1:8" ht="12.75">
      <c r="A35" s="24"/>
      <c r="B35" s="24"/>
      <c r="C35" s="51"/>
      <c r="D35" s="24"/>
      <c r="E35" s="24"/>
      <c r="F35" s="24"/>
      <c r="G35" s="24"/>
      <c r="H35" s="46"/>
    </row>
    <row r="36" spans="1:8" ht="12.75">
      <c r="A36" s="24"/>
      <c r="B36" s="24"/>
      <c r="C36" s="51"/>
      <c r="D36" s="24"/>
      <c r="E36" s="24"/>
      <c r="F36" s="24"/>
      <c r="G36" s="24"/>
      <c r="H36" s="46"/>
    </row>
    <row r="37" spans="1:8" ht="12.75">
      <c r="A37" s="24"/>
      <c r="B37" s="24"/>
      <c r="C37" s="51"/>
      <c r="D37" s="24"/>
      <c r="E37" s="24"/>
      <c r="F37" s="24"/>
      <c r="G37" s="24"/>
      <c r="H37" s="46"/>
    </row>
    <row r="38" spans="1:8" ht="12.75">
      <c r="A38" s="24"/>
      <c r="B38" s="24"/>
      <c r="C38" s="51"/>
      <c r="D38" s="24"/>
      <c r="E38" s="24"/>
      <c r="F38" s="24"/>
      <c r="G38" s="24"/>
      <c r="H38" s="46"/>
    </row>
    <row r="39" spans="1:8" ht="12.75">
      <c r="A39" s="24"/>
      <c r="B39" s="24"/>
      <c r="C39" s="51"/>
      <c r="D39" s="24"/>
      <c r="E39" s="24"/>
      <c r="F39" s="24"/>
      <c r="G39" s="24"/>
      <c r="H39" s="46"/>
    </row>
    <row r="40" spans="1:8" ht="12.75">
      <c r="A40" s="24"/>
      <c r="B40" s="24"/>
      <c r="C40" s="51"/>
      <c r="D40" s="24"/>
      <c r="E40" s="24"/>
      <c r="F40" s="24"/>
      <c r="G40" s="24"/>
      <c r="H40" s="46"/>
    </row>
    <row r="41" spans="1:8" ht="12.75">
      <c r="A41" s="24"/>
      <c r="B41" s="24"/>
      <c r="C41" s="51"/>
      <c r="D41" s="24"/>
      <c r="E41" s="24"/>
      <c r="F41" s="24"/>
      <c r="G41" s="24"/>
      <c r="H41" s="46"/>
    </row>
    <row r="42" spans="1:8" ht="12.75">
      <c r="A42" s="24"/>
      <c r="B42" s="24"/>
      <c r="C42" s="51"/>
      <c r="D42" s="24"/>
      <c r="E42" s="24"/>
      <c r="F42" s="24"/>
      <c r="G42" s="24"/>
      <c r="H42" s="46"/>
    </row>
    <row r="43" spans="1:8" ht="12.75">
      <c r="A43" s="24"/>
      <c r="B43" s="24"/>
      <c r="C43" s="51"/>
      <c r="D43" s="24"/>
      <c r="E43" s="24"/>
      <c r="F43" s="24"/>
      <c r="G43" s="24"/>
      <c r="H43" s="46"/>
    </row>
    <row r="44" spans="1:8" ht="12.75">
      <c r="A44" s="24"/>
      <c r="B44" s="24"/>
      <c r="C44" s="51"/>
      <c r="D44" s="24"/>
      <c r="E44" s="24"/>
      <c r="F44" s="24"/>
      <c r="G44" s="24"/>
      <c r="H44" s="46"/>
    </row>
    <row r="45" spans="1:8" ht="12.75">
      <c r="A45" s="24"/>
      <c r="B45" s="24"/>
      <c r="C45" s="51"/>
      <c r="D45" s="24"/>
      <c r="E45" s="24"/>
      <c r="F45" s="24"/>
      <c r="G45" s="24"/>
      <c r="H45" s="46"/>
    </row>
    <row r="46" spans="1:8" ht="12.75">
      <c r="A46" s="24"/>
      <c r="B46" s="24"/>
      <c r="C46" s="51"/>
      <c r="D46" s="24"/>
      <c r="E46" s="24"/>
      <c r="F46" s="24"/>
      <c r="G46" s="24"/>
      <c r="H46" s="46"/>
    </row>
    <row r="47" spans="1:8" ht="12.75">
      <c r="A47" s="24"/>
      <c r="B47" s="24"/>
      <c r="C47" s="51"/>
      <c r="D47" s="24"/>
      <c r="E47" s="24"/>
      <c r="F47" s="24"/>
      <c r="G47" s="24"/>
      <c r="H47" s="46"/>
    </row>
    <row r="48" spans="1:8" ht="12.75">
      <c r="A48" s="24"/>
      <c r="B48" s="24"/>
      <c r="C48" s="51"/>
      <c r="D48" s="24"/>
      <c r="E48" s="24"/>
      <c r="F48" s="24"/>
      <c r="G48" s="24"/>
      <c r="H48" s="46"/>
    </row>
    <row r="49" spans="1:8" ht="12.75">
      <c r="A49" s="24"/>
      <c r="B49" s="24"/>
      <c r="C49" s="51"/>
      <c r="D49" s="24"/>
      <c r="E49" s="24"/>
      <c r="F49" s="24"/>
      <c r="G49" s="24"/>
      <c r="H49" s="46"/>
    </row>
    <row r="50" spans="1:8" ht="12.75">
      <c r="A50" s="24"/>
      <c r="B50" s="24"/>
      <c r="C50" s="51"/>
      <c r="D50" s="24"/>
      <c r="E50" s="24"/>
      <c r="F50" s="24"/>
      <c r="G50" s="24"/>
      <c r="H50" s="46"/>
    </row>
    <row r="51" spans="1:8" ht="12.75">
      <c r="A51" s="24"/>
      <c r="B51" s="24"/>
      <c r="C51" s="51"/>
      <c r="D51" s="24"/>
      <c r="E51" s="24"/>
      <c r="F51" s="24"/>
      <c r="G51" s="24"/>
      <c r="H51" s="46"/>
    </row>
    <row r="52" spans="1:8" ht="12.75">
      <c r="A52" s="24"/>
      <c r="B52" s="24"/>
      <c r="C52" s="51"/>
      <c r="D52" s="24"/>
      <c r="E52" s="24"/>
      <c r="F52" s="24"/>
      <c r="G52" s="24"/>
      <c r="H52" s="46"/>
    </row>
    <row r="53" spans="1:8" ht="12.75">
      <c r="A53" s="24"/>
      <c r="B53" s="24"/>
      <c r="C53" s="51"/>
      <c r="D53" s="24"/>
      <c r="E53" s="24"/>
      <c r="F53" s="24"/>
      <c r="G53" s="24"/>
      <c r="H53" s="46"/>
    </row>
    <row r="54" spans="1:8" ht="12.75">
      <c r="A54" s="24"/>
      <c r="B54" s="24"/>
      <c r="C54" s="51"/>
      <c r="D54" s="24"/>
      <c r="E54" s="24"/>
      <c r="F54" s="24"/>
      <c r="G54" s="24"/>
      <c r="H54" s="46"/>
    </row>
    <row r="55" spans="1:8" ht="12.75">
      <c r="A55" s="24"/>
      <c r="B55" s="24"/>
      <c r="C55" s="51"/>
      <c r="D55" s="24"/>
      <c r="E55" s="24"/>
      <c r="F55" s="24"/>
      <c r="G55" s="24"/>
      <c r="H55" s="46"/>
    </row>
    <row r="56" spans="1:8" ht="12.75">
      <c r="A56" s="24"/>
      <c r="B56" s="24"/>
      <c r="C56" s="51"/>
      <c r="D56" s="24"/>
      <c r="E56" s="24"/>
      <c r="F56" s="24"/>
      <c r="G56" s="24"/>
      <c r="H56" s="46"/>
    </row>
    <row r="57" spans="1:8" ht="12.75">
      <c r="A57" s="24"/>
      <c r="B57" s="24"/>
      <c r="C57" s="51"/>
      <c r="D57" s="24"/>
      <c r="E57" s="24"/>
      <c r="F57" s="24"/>
      <c r="G57" s="24"/>
      <c r="H57" s="46"/>
    </row>
    <row r="58" spans="1:8" ht="12.75">
      <c r="A58" s="24"/>
      <c r="B58" s="24"/>
      <c r="C58" s="51"/>
      <c r="D58" s="24"/>
      <c r="E58" s="24"/>
      <c r="F58" s="24"/>
      <c r="G58" s="24"/>
      <c r="H58" s="46"/>
    </row>
    <row r="59" spans="1:8" ht="12.75">
      <c r="A59" s="24"/>
      <c r="B59" s="24"/>
      <c r="C59" s="51"/>
      <c r="D59" s="24"/>
      <c r="E59" s="24"/>
      <c r="F59" s="24"/>
      <c r="G59" s="24"/>
      <c r="H59" s="46"/>
    </row>
    <row r="60" spans="1:8" ht="12.75">
      <c r="A60" s="24"/>
      <c r="B60" s="24"/>
      <c r="C60" s="51"/>
      <c r="D60" s="24"/>
      <c r="E60" s="24"/>
      <c r="F60" s="24"/>
      <c r="G60" s="24"/>
      <c r="H60" s="46"/>
    </row>
    <row r="61" spans="1:8" ht="12.75">
      <c r="A61" s="24"/>
      <c r="B61" s="24"/>
      <c r="C61" s="51"/>
      <c r="D61" s="24"/>
      <c r="E61" s="24"/>
      <c r="F61" s="24"/>
      <c r="G61" s="24"/>
      <c r="H61" s="46"/>
    </row>
    <row r="62" spans="1:8" ht="12.75">
      <c r="A62" s="24"/>
      <c r="B62" s="24"/>
      <c r="C62" s="51"/>
      <c r="D62" s="24"/>
      <c r="E62" s="24"/>
      <c r="F62" s="24"/>
      <c r="G62" s="24"/>
      <c r="H62" s="46"/>
    </row>
    <row r="63" spans="1:8" ht="12.75">
      <c r="A63" s="24"/>
      <c r="B63" s="24"/>
      <c r="C63" s="51"/>
      <c r="D63" s="24"/>
      <c r="E63" s="24"/>
      <c r="F63" s="24"/>
      <c r="G63" s="24"/>
      <c r="H63" s="46"/>
    </row>
    <row r="64" spans="1:8" ht="12.75">
      <c r="A64" s="24"/>
      <c r="B64" s="24"/>
      <c r="C64" s="51"/>
      <c r="D64" s="24"/>
      <c r="E64" s="24"/>
      <c r="F64" s="24"/>
      <c r="G64" s="24"/>
      <c r="H64" s="46"/>
    </row>
    <row r="65" spans="1:8" ht="12.75">
      <c r="A65" s="24"/>
      <c r="B65" s="24"/>
      <c r="C65" s="51"/>
      <c r="D65" s="24"/>
      <c r="E65" s="24"/>
      <c r="F65" s="24"/>
      <c r="G65" s="24"/>
      <c r="H65" s="46"/>
    </row>
    <row r="66" spans="1:8" ht="12.75">
      <c r="A66" s="24"/>
      <c r="B66" s="24"/>
      <c r="C66" s="51"/>
      <c r="D66" s="24"/>
      <c r="E66" s="24"/>
      <c r="F66" s="24"/>
      <c r="G66" s="24"/>
      <c r="H66" s="46"/>
    </row>
    <row r="67" spans="1:8" ht="12.75">
      <c r="A67" s="24"/>
      <c r="B67" s="24"/>
      <c r="C67" s="51"/>
      <c r="D67" s="24"/>
      <c r="E67" s="24"/>
      <c r="F67" s="24"/>
      <c r="G67" s="24"/>
      <c r="H67" s="46"/>
    </row>
    <row r="68" spans="1:8" ht="12.75">
      <c r="A68" s="24"/>
      <c r="B68" s="24"/>
      <c r="C68" s="51"/>
      <c r="D68" s="24"/>
      <c r="E68" s="24"/>
      <c r="F68" s="24"/>
      <c r="G68" s="24"/>
      <c r="H68" s="46"/>
    </row>
    <row r="69" spans="1:8" ht="12.75">
      <c r="A69" s="24"/>
      <c r="B69" s="24"/>
      <c r="C69" s="51"/>
      <c r="D69" s="24"/>
      <c r="E69" s="24"/>
      <c r="F69" s="24"/>
      <c r="G69" s="24"/>
      <c r="H69" s="46"/>
    </row>
    <row r="70" spans="1:8" ht="12.75">
      <c r="A70" s="24"/>
      <c r="B70" s="24"/>
      <c r="C70" s="51"/>
      <c r="D70" s="24"/>
      <c r="E70" s="24"/>
      <c r="F70" s="24"/>
      <c r="G70" s="24"/>
      <c r="H70" s="46"/>
    </row>
    <row r="71" spans="1:8" ht="12.75">
      <c r="A71" s="24"/>
      <c r="B71" s="24"/>
      <c r="C71" s="51"/>
      <c r="D71" s="24"/>
      <c r="E71" s="24"/>
      <c r="F71" s="24"/>
      <c r="G71" s="24"/>
      <c r="H71" s="46"/>
    </row>
    <row r="72" spans="1:8" ht="12.75">
      <c r="A72" s="24"/>
      <c r="B72" s="24"/>
      <c r="C72" s="51"/>
      <c r="D72" s="24"/>
      <c r="E72" s="24"/>
      <c r="F72" s="24"/>
      <c r="G72" s="24"/>
      <c r="H72" s="46"/>
    </row>
    <row r="73" spans="1:8" ht="12.75">
      <c r="A73" s="24"/>
      <c r="B73" s="24"/>
      <c r="C73" s="51"/>
      <c r="D73" s="24"/>
      <c r="E73" s="24"/>
      <c r="F73" s="24"/>
      <c r="G73" s="24"/>
      <c r="H73" s="46"/>
    </row>
    <row r="74" spans="1:8" ht="12.75">
      <c r="A74" s="24"/>
      <c r="B74" s="24"/>
      <c r="C74" s="51"/>
      <c r="D74" s="24"/>
      <c r="E74" s="24"/>
      <c r="F74" s="24"/>
      <c r="G74" s="24"/>
      <c r="H74" s="46"/>
    </row>
    <row r="75" spans="1:8" ht="12.75">
      <c r="A75" s="24"/>
      <c r="B75" s="24"/>
      <c r="C75" s="51"/>
      <c r="D75" s="24"/>
      <c r="E75" s="24"/>
      <c r="F75" s="24"/>
      <c r="G75" s="24"/>
      <c r="H75" s="46"/>
    </row>
    <row r="76" spans="1:8" ht="12.75">
      <c r="A76" s="24"/>
      <c r="B76" s="24"/>
      <c r="C76" s="51"/>
      <c r="D76" s="24"/>
      <c r="E76" s="24"/>
      <c r="F76" s="24"/>
      <c r="G76" s="24"/>
      <c r="H76" s="46"/>
    </row>
    <row r="77" spans="1:8" ht="12.75">
      <c r="A77" s="24"/>
      <c r="B77" s="24"/>
      <c r="C77" s="51"/>
      <c r="D77" s="24"/>
      <c r="E77" s="24"/>
      <c r="F77" s="24"/>
      <c r="G77" s="24"/>
      <c r="H77" s="46"/>
    </row>
    <row r="78" spans="1:8" ht="12.75">
      <c r="A78" s="24"/>
      <c r="B78" s="24"/>
      <c r="C78" s="51"/>
      <c r="D78" s="24"/>
      <c r="E78" s="24"/>
      <c r="F78" s="24"/>
      <c r="G78" s="24"/>
      <c r="H78" s="46"/>
    </row>
    <row r="79" spans="1:8" ht="12.75">
      <c r="A79" s="24"/>
      <c r="B79" s="24"/>
      <c r="C79" s="51"/>
      <c r="D79" s="24"/>
      <c r="E79" s="24"/>
      <c r="F79" s="24"/>
      <c r="G79" s="24"/>
      <c r="H79" s="46"/>
    </row>
    <row r="80" spans="1:7" ht="12.75">
      <c r="A80" s="24"/>
      <c r="B80" s="24"/>
      <c r="C80" s="51"/>
      <c r="D80" s="24"/>
      <c r="E80" s="24"/>
      <c r="F80" s="24"/>
      <c r="G80" s="24"/>
    </row>
    <row r="81" spans="1:7" ht="12.75">
      <c r="A81" s="24"/>
      <c r="B81" s="24"/>
      <c r="C81" s="51"/>
      <c r="D81" s="24"/>
      <c r="E81" s="24"/>
      <c r="F81" s="24"/>
      <c r="G81" s="24"/>
    </row>
    <row r="82" spans="1:7" ht="12.75">
      <c r="A82" s="24"/>
      <c r="B82" s="24"/>
      <c r="C82" s="51"/>
      <c r="D82" s="24"/>
      <c r="E82" s="24"/>
      <c r="F82" s="24"/>
      <c r="G82" s="24"/>
    </row>
    <row r="83" spans="1:7" ht="12.75">
      <c r="A83" s="24"/>
      <c r="B83" s="24"/>
      <c r="C83" s="51"/>
      <c r="D83" s="24"/>
      <c r="E83" s="24"/>
      <c r="F83" s="24"/>
      <c r="G83" s="24"/>
    </row>
    <row r="84" spans="1:7" ht="12.75">
      <c r="A84" s="24"/>
      <c r="B84" s="24"/>
      <c r="C84" s="51"/>
      <c r="D84" s="24"/>
      <c r="E84" s="24"/>
      <c r="F84" s="24"/>
      <c r="G84" s="24"/>
    </row>
    <row r="85" spans="1:7" ht="12.75">
      <c r="A85" s="24"/>
      <c r="B85" s="24"/>
      <c r="C85" s="51"/>
      <c r="D85" s="24"/>
      <c r="E85" s="24"/>
      <c r="F85" s="24"/>
      <c r="G85" s="24"/>
    </row>
    <row r="86" spans="1:7" ht="12.75">
      <c r="A86" s="24"/>
      <c r="B86" s="24"/>
      <c r="C86" s="51"/>
      <c r="D86" s="24"/>
      <c r="E86" s="24"/>
      <c r="F86" s="24"/>
      <c r="G86" s="24"/>
    </row>
    <row r="87" spans="1:7" ht="12.75">
      <c r="A87" s="24"/>
      <c r="B87" s="24"/>
      <c r="C87" s="51"/>
      <c r="D87" s="24"/>
      <c r="E87" s="24"/>
      <c r="F87" s="24"/>
      <c r="G87" s="24"/>
    </row>
    <row r="88" spans="1:7" ht="12.75">
      <c r="A88" s="24"/>
      <c r="B88" s="24"/>
      <c r="C88" s="51"/>
      <c r="D88" s="24"/>
      <c r="E88" s="24"/>
      <c r="F88" s="24"/>
      <c r="G88" s="24"/>
    </row>
    <row r="89" spans="1:7" ht="12.75">
      <c r="A89" s="24"/>
      <c r="B89" s="24"/>
      <c r="C89" s="51"/>
      <c r="D89" s="24"/>
      <c r="E89" s="24"/>
      <c r="F89" s="24"/>
      <c r="G89" s="24"/>
    </row>
    <row r="90" spans="1:7" ht="12.75">
      <c r="A90" s="24"/>
      <c r="B90" s="24"/>
      <c r="C90" s="51"/>
      <c r="D90" s="24"/>
      <c r="E90" s="24"/>
      <c r="F90" s="24"/>
      <c r="G90" s="24"/>
    </row>
    <row r="91" spans="1:7" ht="12.75">
      <c r="A91" s="24"/>
      <c r="B91" s="24"/>
      <c r="C91" s="51"/>
      <c r="D91" s="24"/>
      <c r="E91" s="24"/>
      <c r="F91" s="24"/>
      <c r="G91" s="24"/>
    </row>
    <row r="92" spans="1:7" ht="12.75">
      <c r="A92" s="24"/>
      <c r="B92" s="24"/>
      <c r="C92" s="51"/>
      <c r="D92" s="24"/>
      <c r="E92" s="24"/>
      <c r="F92" s="24"/>
      <c r="G92" s="24"/>
    </row>
    <row r="93" spans="1:7" ht="12.75">
      <c r="A93" s="24"/>
      <c r="B93" s="24"/>
      <c r="C93" s="51"/>
      <c r="D93" s="24"/>
      <c r="E93" s="24"/>
      <c r="F93" s="24"/>
      <c r="G93" s="24"/>
    </row>
    <row r="94" spans="1:7" ht="12.75">
      <c r="A94" s="24"/>
      <c r="B94" s="24"/>
      <c r="C94" s="51"/>
      <c r="D94" s="24"/>
      <c r="E94" s="24"/>
      <c r="F94" s="24"/>
      <c r="G94" s="24"/>
    </row>
    <row r="95" spans="1:7" ht="12.75">
      <c r="A95" s="24"/>
      <c r="B95" s="24"/>
      <c r="C95" s="51"/>
      <c r="D95" s="24"/>
      <c r="E95" s="24"/>
      <c r="F95" s="24"/>
      <c r="G95" s="24"/>
    </row>
    <row r="96" spans="1:7" ht="12.75">
      <c r="A96" s="24"/>
      <c r="B96" s="24"/>
      <c r="C96" s="51"/>
      <c r="D96" s="24"/>
      <c r="E96" s="24"/>
      <c r="F96" s="24"/>
      <c r="G96" s="24"/>
    </row>
    <row r="97" spans="1:7" ht="12.75">
      <c r="A97" s="24"/>
      <c r="B97" s="24"/>
      <c r="C97" s="51"/>
      <c r="D97" s="24"/>
      <c r="E97" s="24"/>
      <c r="F97" s="24"/>
      <c r="G97" s="24"/>
    </row>
    <row r="98" spans="1:7" ht="12.75">
      <c r="A98" s="24"/>
      <c r="B98" s="24"/>
      <c r="C98" s="51"/>
      <c r="D98" s="24"/>
      <c r="E98" s="24"/>
      <c r="F98" s="24"/>
      <c r="G98" s="24"/>
    </row>
    <row r="99" spans="1:7" ht="12.75">
      <c r="A99" s="24"/>
      <c r="B99" s="24"/>
      <c r="C99" s="51"/>
      <c r="D99" s="24"/>
      <c r="E99" s="24"/>
      <c r="F99" s="24"/>
      <c r="G99" s="24"/>
    </row>
    <row r="100" spans="1:7" ht="12.75">
      <c r="A100" s="24"/>
      <c r="B100" s="24"/>
      <c r="C100" s="51"/>
      <c r="D100" s="24"/>
      <c r="E100" s="24"/>
      <c r="F100" s="24"/>
      <c r="G100" s="24"/>
    </row>
    <row r="101" spans="1:7" ht="12.75">
      <c r="A101" s="24"/>
      <c r="B101" s="24"/>
      <c r="C101" s="51"/>
      <c r="D101" s="24"/>
      <c r="E101" s="24"/>
      <c r="F101" s="24"/>
      <c r="G101" s="24"/>
    </row>
    <row r="102" spans="1:7" ht="12.75">
      <c r="A102" s="24"/>
      <c r="B102" s="24"/>
      <c r="C102" s="51"/>
      <c r="D102" s="24"/>
      <c r="E102" s="24"/>
      <c r="F102" s="24"/>
      <c r="G102" s="24"/>
    </row>
    <row r="103" spans="1:7" ht="12.75">
      <c r="A103" s="24"/>
      <c r="B103" s="24"/>
      <c r="C103" s="51"/>
      <c r="D103" s="24"/>
      <c r="E103" s="24"/>
      <c r="F103" s="24"/>
      <c r="G103" s="24"/>
    </row>
    <row r="104" spans="1:7" ht="12.75">
      <c r="A104" s="24"/>
      <c r="B104" s="24"/>
      <c r="C104" s="51"/>
      <c r="D104" s="24"/>
      <c r="E104" s="24"/>
      <c r="F104" s="24"/>
      <c r="G104" s="24"/>
    </row>
    <row r="105" spans="1:7" ht="12.75">
      <c r="A105" s="24"/>
      <c r="B105" s="24"/>
      <c r="C105" s="51"/>
      <c r="D105" s="24"/>
      <c r="E105" s="24"/>
      <c r="F105" s="24"/>
      <c r="G105" s="24"/>
    </row>
    <row r="106" spans="1:7" ht="12.75">
      <c r="A106" s="24"/>
      <c r="B106" s="24"/>
      <c r="C106" s="51"/>
      <c r="D106" s="24"/>
      <c r="E106" s="24"/>
      <c r="F106" s="24"/>
      <c r="G106" s="24"/>
    </row>
    <row r="107" spans="1:7" ht="12.75">
      <c r="A107" s="24"/>
      <c r="B107" s="24"/>
      <c r="C107" s="51"/>
      <c r="D107" s="24"/>
      <c r="E107" s="24"/>
      <c r="F107" s="24"/>
      <c r="G107" s="24"/>
    </row>
    <row r="108" spans="1:7" ht="12.75">
      <c r="A108" s="24"/>
      <c r="B108" s="24"/>
      <c r="C108" s="51"/>
      <c r="D108" s="24"/>
      <c r="E108" s="24"/>
      <c r="F108" s="24"/>
      <c r="G108" s="24"/>
    </row>
    <row r="109" spans="1:7" ht="12.75">
      <c r="A109" s="24"/>
      <c r="B109" s="24"/>
      <c r="C109" s="51"/>
      <c r="D109" s="24"/>
      <c r="E109" s="24"/>
      <c r="F109" s="24"/>
      <c r="G109" s="24"/>
    </row>
    <row r="110" spans="1:7" ht="12.75">
      <c r="A110" s="24"/>
      <c r="B110" s="24"/>
      <c r="C110" s="51"/>
      <c r="D110" s="24"/>
      <c r="E110" s="24"/>
      <c r="F110" s="24"/>
      <c r="G110" s="24"/>
    </row>
    <row r="111" spans="1:7" ht="12.75">
      <c r="A111" s="24"/>
      <c r="B111" s="24"/>
      <c r="C111" s="51"/>
      <c r="D111" s="24"/>
      <c r="E111" s="24"/>
      <c r="F111" s="24"/>
      <c r="G111" s="24"/>
    </row>
    <row r="112" spans="1:7" ht="12.75">
      <c r="A112" s="24"/>
      <c r="B112" s="24"/>
      <c r="C112" s="51"/>
      <c r="D112" s="24"/>
      <c r="E112" s="24"/>
      <c r="F112" s="24"/>
      <c r="G112" s="24"/>
    </row>
    <row r="113" spans="1:7" ht="12.75">
      <c r="A113" s="24"/>
      <c r="B113" s="24"/>
      <c r="C113" s="51"/>
      <c r="D113" s="24"/>
      <c r="E113" s="24"/>
      <c r="F113" s="24"/>
      <c r="G113" s="24"/>
    </row>
    <row r="114" spans="1:7" ht="12.75">
      <c r="A114" s="24"/>
      <c r="B114" s="24"/>
      <c r="C114" s="51"/>
      <c r="D114" s="24"/>
      <c r="E114" s="24"/>
      <c r="F114" s="24"/>
      <c r="G114" s="24"/>
    </row>
    <row r="115" spans="1:7" ht="12.75">
      <c r="A115" s="24"/>
      <c r="B115" s="24"/>
      <c r="C115" s="51"/>
      <c r="D115" s="24"/>
      <c r="E115" s="24"/>
      <c r="F115" s="24"/>
      <c r="G115" s="24"/>
    </row>
    <row r="116" spans="1:7" ht="12.75">
      <c r="A116" s="24"/>
      <c r="B116" s="24"/>
      <c r="C116" s="51"/>
      <c r="D116" s="24"/>
      <c r="E116" s="24"/>
      <c r="F116" s="24"/>
      <c r="G116" s="24"/>
    </row>
    <row r="117" spans="1:7" ht="12.75">
      <c r="A117" s="24"/>
      <c r="B117" s="24"/>
      <c r="C117" s="51"/>
      <c r="D117" s="24"/>
      <c r="E117" s="24"/>
      <c r="F117" s="24"/>
      <c r="G117" s="24"/>
    </row>
    <row r="118" spans="1:7" ht="12.75">
      <c r="A118" s="24"/>
      <c r="B118" s="24"/>
      <c r="C118" s="51"/>
      <c r="D118" s="24"/>
      <c r="E118" s="24"/>
      <c r="F118" s="24"/>
      <c r="G118" s="24"/>
    </row>
    <row r="119" spans="1:7" ht="12.75">
      <c r="A119" s="24"/>
      <c r="B119" s="24"/>
      <c r="C119" s="51"/>
      <c r="D119" s="24"/>
      <c r="E119" s="24"/>
      <c r="F119" s="24"/>
      <c r="G119" s="24"/>
    </row>
    <row r="120" spans="1:7" ht="12.75">
      <c r="A120" s="24"/>
      <c r="B120" s="24"/>
      <c r="C120" s="51"/>
      <c r="D120" s="24"/>
      <c r="E120" s="24"/>
      <c r="F120" s="24"/>
      <c r="G120" s="24"/>
    </row>
    <row r="121" spans="1:7" ht="12.75">
      <c r="A121" s="24"/>
      <c r="B121" s="24"/>
      <c r="C121" s="51"/>
      <c r="D121" s="24"/>
      <c r="E121" s="24"/>
      <c r="F121" s="24"/>
      <c r="G121" s="24"/>
    </row>
    <row r="122" spans="1:7" ht="12.75">
      <c r="A122" s="24"/>
      <c r="B122" s="24"/>
      <c r="C122" s="51"/>
      <c r="D122" s="24"/>
      <c r="E122" s="24"/>
      <c r="F122" s="24"/>
      <c r="G122" s="24"/>
    </row>
    <row r="123" spans="1:7" ht="12.75">
      <c r="A123" s="24"/>
      <c r="B123" s="24"/>
      <c r="C123" s="51"/>
      <c r="D123" s="24"/>
      <c r="E123" s="24"/>
      <c r="F123" s="24"/>
      <c r="G123" s="24"/>
    </row>
    <row r="124" spans="1:7" ht="12.75">
      <c r="A124" s="24"/>
      <c r="B124" s="24"/>
      <c r="C124" s="51"/>
      <c r="D124" s="24"/>
      <c r="E124" s="24"/>
      <c r="F124" s="24"/>
      <c r="G124" s="24"/>
    </row>
    <row r="125" spans="1:7" ht="12.75">
      <c r="A125" s="24"/>
      <c r="B125" s="24"/>
      <c r="C125" s="51"/>
      <c r="D125" s="24"/>
      <c r="E125" s="24"/>
      <c r="F125" s="24"/>
      <c r="G125" s="24"/>
    </row>
    <row r="126" spans="1:7" ht="12.75">
      <c r="A126" s="24"/>
      <c r="B126" s="24"/>
      <c r="C126" s="51"/>
      <c r="D126" s="24"/>
      <c r="E126" s="24"/>
      <c r="F126" s="24"/>
      <c r="G126" s="24"/>
    </row>
    <row r="127" spans="1:7" ht="12.75">
      <c r="A127" s="24"/>
      <c r="B127" s="24"/>
      <c r="C127" s="51"/>
      <c r="D127" s="24"/>
      <c r="E127" s="24"/>
      <c r="F127" s="24"/>
      <c r="G127" s="24"/>
    </row>
    <row r="128" spans="1:7" ht="12.75">
      <c r="A128" s="24"/>
      <c r="B128" s="24"/>
      <c r="C128" s="51"/>
      <c r="D128" s="24"/>
      <c r="E128" s="24"/>
      <c r="F128" s="24"/>
      <c r="G128" s="24"/>
    </row>
    <row r="129" spans="1:7" ht="12.75">
      <c r="A129" s="24"/>
      <c r="B129" s="24"/>
      <c r="C129" s="51"/>
      <c r="D129" s="24"/>
      <c r="E129" s="24"/>
      <c r="F129" s="24"/>
      <c r="G129" s="24"/>
    </row>
    <row r="130" spans="1:7" ht="12.75">
      <c r="A130" s="24"/>
      <c r="B130" s="24"/>
      <c r="C130" s="51"/>
      <c r="D130" s="24"/>
      <c r="E130" s="24"/>
      <c r="F130" s="24"/>
      <c r="G130" s="24"/>
    </row>
    <row r="131" spans="1:7" ht="12.75">
      <c r="A131" s="24"/>
      <c r="B131" s="24"/>
      <c r="C131" s="51"/>
      <c r="D131" s="24"/>
      <c r="E131" s="24"/>
      <c r="F131" s="24"/>
      <c r="G131" s="24"/>
    </row>
    <row r="132" spans="1:7" ht="12.75">
      <c r="A132" s="24"/>
      <c r="B132" s="24"/>
      <c r="C132" s="51"/>
      <c r="D132" s="24"/>
      <c r="E132" s="24"/>
      <c r="F132" s="24"/>
      <c r="G132" s="24"/>
    </row>
    <row r="133" spans="1:7" ht="12.75">
      <c r="A133" s="24"/>
      <c r="B133" s="24"/>
      <c r="C133" s="51"/>
      <c r="D133" s="24"/>
      <c r="E133" s="24"/>
      <c r="F133" s="24"/>
      <c r="G133" s="24"/>
    </row>
    <row r="134" spans="1:7" ht="12.75">
      <c r="A134" s="24"/>
      <c r="B134" s="24"/>
      <c r="C134" s="51"/>
      <c r="D134" s="24"/>
      <c r="E134" s="24"/>
      <c r="F134" s="24"/>
      <c r="G134" s="24"/>
    </row>
    <row r="135" spans="1:7" ht="12.75">
      <c r="A135" s="24"/>
      <c r="B135" s="24"/>
      <c r="C135" s="51"/>
      <c r="D135" s="24"/>
      <c r="E135" s="24"/>
      <c r="F135" s="24"/>
      <c r="G135" s="24"/>
    </row>
    <row r="136" spans="1:7" ht="12.75">
      <c r="A136" s="24"/>
      <c r="B136" s="24"/>
      <c r="C136" s="51"/>
      <c r="D136" s="24"/>
      <c r="E136" s="24"/>
      <c r="F136" s="24"/>
      <c r="G136" s="24"/>
    </row>
    <row r="137" spans="1:7" ht="12.75">
      <c r="A137" s="24"/>
      <c r="B137" s="24"/>
      <c r="C137" s="51"/>
      <c r="D137" s="24"/>
      <c r="E137" s="24"/>
      <c r="F137" s="24"/>
      <c r="G137" s="24"/>
    </row>
    <row r="138" spans="1:7" ht="12.75">
      <c r="A138" s="24"/>
      <c r="B138" s="24"/>
      <c r="C138" s="51"/>
      <c r="D138" s="24"/>
      <c r="E138" s="24"/>
      <c r="F138" s="24"/>
      <c r="G138" s="24"/>
    </row>
    <row r="139" spans="1:7" ht="12.75">
      <c r="A139" s="24"/>
      <c r="B139" s="24"/>
      <c r="C139" s="51"/>
      <c r="D139" s="24"/>
      <c r="E139" s="24"/>
      <c r="F139" s="24"/>
      <c r="G139" s="24"/>
    </row>
    <row r="140" spans="1:7" ht="12.75">
      <c r="A140" s="24"/>
      <c r="B140" s="24"/>
      <c r="C140" s="51"/>
      <c r="D140" s="24"/>
      <c r="E140" s="24"/>
      <c r="F140" s="24"/>
      <c r="G140" s="24"/>
    </row>
    <row r="141" spans="1:7" ht="12.75">
      <c r="A141" s="24"/>
      <c r="B141" s="24"/>
      <c r="C141" s="51"/>
      <c r="D141" s="24"/>
      <c r="E141" s="24"/>
      <c r="F141" s="24"/>
      <c r="G141" s="24"/>
    </row>
    <row r="142" spans="1:7" ht="12.75">
      <c r="A142" s="24"/>
      <c r="B142" s="24"/>
      <c r="C142" s="52"/>
      <c r="D142" s="24"/>
      <c r="E142" s="24"/>
      <c r="F142" s="24"/>
      <c r="G142" s="24"/>
    </row>
    <row r="143" ht="12.75">
      <c r="C143" s="52"/>
    </row>
    <row r="144" ht="12.75">
      <c r="C144" s="52"/>
    </row>
    <row r="145" ht="12.75">
      <c r="C145" s="52"/>
    </row>
    <row r="146" ht="12.75">
      <c r="C146" s="52"/>
    </row>
    <row r="147" ht="12.75">
      <c r="C147" s="52"/>
    </row>
    <row r="148" ht="12.75">
      <c r="C148" s="52"/>
    </row>
    <row r="149" ht="12.75">
      <c r="C149" s="52"/>
    </row>
    <row r="150" ht="12.75">
      <c r="C150" s="52"/>
    </row>
    <row r="151" ht="12.75">
      <c r="C151" s="52"/>
    </row>
    <row r="152" ht="12.75">
      <c r="C152" s="52"/>
    </row>
    <row r="153" ht="12.75">
      <c r="C153" s="52"/>
    </row>
    <row r="154" ht="12.75">
      <c r="C154" s="52"/>
    </row>
    <row r="155" ht="12.75">
      <c r="C155" s="52"/>
    </row>
    <row r="156" ht="12.75">
      <c r="C156" s="52"/>
    </row>
    <row r="157" ht="12.75">
      <c r="C157" s="52"/>
    </row>
    <row r="158" ht="12.75">
      <c r="C158" s="52"/>
    </row>
    <row r="159" ht="12.75">
      <c r="C159" s="52"/>
    </row>
    <row r="160" ht="12.75">
      <c r="C160" s="52"/>
    </row>
    <row r="161" ht="12.75">
      <c r="C161" s="52"/>
    </row>
    <row r="162" ht="12.75">
      <c r="C162" s="52"/>
    </row>
    <row r="163" ht="12.75">
      <c r="C163" s="52"/>
    </row>
    <row r="164" ht="12.75">
      <c r="C164" s="52"/>
    </row>
    <row r="165" ht="12.75">
      <c r="C165" s="52"/>
    </row>
    <row r="166" ht="12.75">
      <c r="C166" s="52"/>
    </row>
    <row r="167" ht="12.75">
      <c r="C167" s="52"/>
    </row>
    <row r="168" ht="12.75">
      <c r="C168" s="52"/>
    </row>
    <row r="169" ht="12.75">
      <c r="C169" s="52"/>
    </row>
    <row r="170" ht="12.75">
      <c r="C170" s="52"/>
    </row>
    <row r="171" ht="12.75">
      <c r="C171" s="52"/>
    </row>
    <row r="172" ht="12.75">
      <c r="C172" s="52"/>
    </row>
    <row r="173" ht="12.75">
      <c r="C173" s="52"/>
    </row>
    <row r="174" ht="12.75">
      <c r="C174" s="52"/>
    </row>
    <row r="175" ht="12.75">
      <c r="C175" s="52"/>
    </row>
    <row r="176" ht="12.75">
      <c r="C176" s="52"/>
    </row>
    <row r="177" ht="12.75">
      <c r="C177" s="52"/>
    </row>
    <row r="178" ht="12.75">
      <c r="C178" s="52"/>
    </row>
  </sheetData>
  <sheetProtection/>
  <autoFilter ref="K11:K13"/>
  <mergeCells count="6">
    <mergeCell ref="H2:J2"/>
    <mergeCell ref="H3:J3"/>
    <mergeCell ref="A15:B15"/>
    <mergeCell ref="A6:B6"/>
    <mergeCell ref="A7:B7"/>
    <mergeCell ref="A5:J5"/>
  </mergeCells>
  <printOptions/>
  <pageMargins left="0.17" right="0.15748031496062992" top="0.15748031496062992" bottom="0.23" header="0.15748031496062992" footer="0.1574803149606299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 topLeftCell="A1">
      <selection activeCell="A45" sqref="A45:B45"/>
    </sheetView>
  </sheetViews>
  <sheetFormatPr defaultColWidth="9.00390625" defaultRowHeight="12.75"/>
  <cols>
    <col min="1" max="2" width="20.75390625" style="0" customWidth="1"/>
    <col min="3" max="3" width="97.375" style="0" customWidth="1"/>
    <col min="4" max="4" width="20.75390625" style="0" customWidth="1"/>
  </cols>
  <sheetData>
    <row r="1" spans="1:4" ht="12.75">
      <c r="A1" s="55"/>
      <c r="C1" s="156" t="s">
        <v>408</v>
      </c>
      <c r="D1" s="155"/>
    </row>
    <row r="2" spans="1:4" ht="21.75" customHeight="1">
      <c r="A2" s="97"/>
      <c r="C2" s="157" t="s">
        <v>427</v>
      </c>
      <c r="D2" s="156"/>
    </row>
    <row r="3" spans="3:4" ht="18" customHeight="1">
      <c r="C3" s="157" t="s">
        <v>500</v>
      </c>
      <c r="D3" s="157"/>
    </row>
    <row r="4" spans="3:4" ht="25.5" customHeight="1">
      <c r="C4" s="156" t="s">
        <v>502</v>
      </c>
      <c r="D4" s="155"/>
    </row>
    <row r="5" spans="3:4" ht="25.5" customHeight="1">
      <c r="C5" s="2"/>
      <c r="D5" s="55"/>
    </row>
    <row r="6" spans="1:4" ht="15.75">
      <c r="A6" s="131" t="s">
        <v>501</v>
      </c>
      <c r="B6" s="132"/>
      <c r="C6" s="132"/>
      <c r="D6" s="132"/>
    </row>
    <row r="7" spans="1:4" ht="12.75">
      <c r="A7" s="119" t="s">
        <v>458</v>
      </c>
      <c r="B7" s="120"/>
      <c r="C7" s="120"/>
      <c r="D7" s="120"/>
    </row>
    <row r="8" spans="1:4" ht="12.75">
      <c r="A8" s="120" t="s">
        <v>16</v>
      </c>
      <c r="B8" s="120"/>
      <c r="C8" s="120"/>
      <c r="D8" s="120"/>
    </row>
    <row r="9" ht="21.75" customHeight="1">
      <c r="A9" s="77" t="s">
        <v>456</v>
      </c>
    </row>
    <row r="10" ht="12.75">
      <c r="D10" s="2" t="s">
        <v>17</v>
      </c>
    </row>
    <row r="11" spans="1:4" ht="38.25" customHeight="1">
      <c r="A11" s="63" t="s">
        <v>409</v>
      </c>
      <c r="B11" s="121" t="s">
        <v>410</v>
      </c>
      <c r="C11" s="122"/>
      <c r="D11" s="63" t="s">
        <v>20</v>
      </c>
    </row>
    <row r="12" spans="1:4" ht="12.75">
      <c r="A12" s="63">
        <v>1</v>
      </c>
      <c r="B12" s="121">
        <v>2</v>
      </c>
      <c r="C12" s="122"/>
      <c r="D12" s="63">
        <v>3</v>
      </c>
    </row>
    <row r="13" spans="1:4" ht="14.25" customHeight="1">
      <c r="A13" s="114" t="s">
        <v>411</v>
      </c>
      <c r="B13" s="114"/>
      <c r="C13" s="114"/>
      <c r="D13" s="114"/>
    </row>
    <row r="14" spans="1:4" ht="21.75" customHeight="1" hidden="1">
      <c r="A14" s="89"/>
      <c r="B14" s="90"/>
      <c r="C14" s="91"/>
      <c r="D14" s="64"/>
    </row>
    <row r="15" spans="1:4" ht="20.25" customHeight="1" hidden="1">
      <c r="A15" s="65"/>
      <c r="B15" s="66"/>
      <c r="C15" s="67"/>
      <c r="D15" s="68"/>
    </row>
    <row r="16" spans="1:4" ht="21.75" customHeight="1">
      <c r="A16" s="89" t="s">
        <v>184</v>
      </c>
      <c r="B16" s="90" t="s">
        <v>185</v>
      </c>
      <c r="C16" s="91"/>
      <c r="D16" s="64">
        <f>D17</f>
        <v>131142400</v>
      </c>
    </row>
    <row r="17" spans="1:4" ht="18.75" customHeight="1">
      <c r="A17" s="65">
        <v>9900000000</v>
      </c>
      <c r="B17" s="66" t="s">
        <v>412</v>
      </c>
      <c r="C17" s="67"/>
      <c r="D17" s="68">
        <v>131142400</v>
      </c>
    </row>
    <row r="18" spans="1:4" ht="39.75" customHeight="1" hidden="1">
      <c r="A18" s="89" t="s">
        <v>188</v>
      </c>
      <c r="B18" s="90" t="s">
        <v>189</v>
      </c>
      <c r="C18" s="91"/>
      <c r="D18" s="64">
        <v>0</v>
      </c>
    </row>
    <row r="19" spans="1:4" ht="28.5" customHeight="1" hidden="1">
      <c r="A19" s="65" t="s">
        <v>413</v>
      </c>
      <c r="B19" s="66" t="s">
        <v>414</v>
      </c>
      <c r="C19" s="67"/>
      <c r="D19" s="88">
        <v>0</v>
      </c>
    </row>
    <row r="20" spans="1:4" ht="22.5" customHeight="1" hidden="1">
      <c r="A20" s="89" t="s">
        <v>449</v>
      </c>
      <c r="B20" s="90" t="s">
        <v>450</v>
      </c>
      <c r="C20" s="91"/>
      <c r="D20" s="64">
        <f>D21</f>
        <v>0</v>
      </c>
    </row>
    <row r="21" spans="1:4" ht="20.25" customHeight="1" hidden="1">
      <c r="A21" s="65">
        <v>1310000000</v>
      </c>
      <c r="B21" s="66" t="s">
        <v>414</v>
      </c>
      <c r="C21" s="67"/>
      <c r="D21" s="88"/>
    </row>
    <row r="22" spans="1:4" ht="24.75" customHeight="1" hidden="1">
      <c r="A22" s="89" t="s">
        <v>451</v>
      </c>
      <c r="B22" s="90" t="s">
        <v>452</v>
      </c>
      <c r="C22" s="91"/>
      <c r="D22" s="64">
        <f>D23</f>
        <v>0</v>
      </c>
    </row>
    <row r="23" spans="1:4" ht="36.75" customHeight="1" hidden="1">
      <c r="A23" s="65" t="s">
        <v>413</v>
      </c>
      <c r="B23" s="66" t="s">
        <v>414</v>
      </c>
      <c r="C23" s="67"/>
      <c r="D23" s="88"/>
    </row>
    <row r="24" spans="1:4" ht="17.25" customHeight="1">
      <c r="A24" s="89" t="s">
        <v>192</v>
      </c>
      <c r="B24" s="90" t="s">
        <v>193</v>
      </c>
      <c r="C24" s="91"/>
      <c r="D24" s="64">
        <f>SUM(D25:D26)</f>
        <v>901620</v>
      </c>
    </row>
    <row r="25" spans="1:4" ht="15" customHeight="1">
      <c r="A25" s="65">
        <v>1352300000</v>
      </c>
      <c r="B25" s="66" t="s">
        <v>415</v>
      </c>
      <c r="C25" s="67"/>
      <c r="D25" s="88">
        <v>901620</v>
      </c>
    </row>
    <row r="26" spans="1:4" ht="16.5" customHeight="1" hidden="1">
      <c r="A26" s="65">
        <v>1356000000</v>
      </c>
      <c r="B26" s="66" t="s">
        <v>416</v>
      </c>
      <c r="C26" s="67"/>
      <c r="D26" s="68"/>
    </row>
    <row r="27" spans="1:4" ht="15">
      <c r="A27" s="114" t="s">
        <v>417</v>
      </c>
      <c r="B27" s="114"/>
      <c r="C27" s="114"/>
      <c r="D27" s="114"/>
    </row>
    <row r="28" spans="1:4" ht="12.75">
      <c r="A28" s="61" t="s">
        <v>195</v>
      </c>
      <c r="B28" s="69" t="s">
        <v>418</v>
      </c>
      <c r="C28" s="70"/>
      <c r="D28" s="71">
        <f>D29+D30</f>
        <v>132044020</v>
      </c>
    </row>
    <row r="29" spans="1:4" ht="12.75">
      <c r="A29" s="61" t="s">
        <v>195</v>
      </c>
      <c r="B29" s="69" t="s">
        <v>419</v>
      </c>
      <c r="C29" s="70"/>
      <c r="D29" s="71">
        <f>D14+D16+D20+D18+D22+D24</f>
        <v>132044020</v>
      </c>
    </row>
    <row r="30" spans="1:4" ht="12.75">
      <c r="A30" s="61" t="s">
        <v>195</v>
      </c>
      <c r="B30" s="69" t="s">
        <v>420</v>
      </c>
      <c r="C30" s="70"/>
      <c r="D30" s="71">
        <v>0</v>
      </c>
    </row>
    <row r="32" spans="1:4" ht="21.75" customHeight="1" hidden="1">
      <c r="A32" s="62" t="s">
        <v>421</v>
      </c>
      <c r="D32" s="2" t="s">
        <v>17</v>
      </c>
    </row>
    <row r="33" spans="1:4" ht="63.75" hidden="1">
      <c r="A33" s="63" t="s">
        <v>422</v>
      </c>
      <c r="B33" s="63" t="s">
        <v>423</v>
      </c>
      <c r="C33" s="63" t="s">
        <v>424</v>
      </c>
      <c r="D33" s="63" t="s">
        <v>20</v>
      </c>
    </row>
    <row r="34" spans="1:4" ht="12.75" hidden="1">
      <c r="A34" s="63">
        <v>1</v>
      </c>
      <c r="B34" s="63">
        <v>2</v>
      </c>
      <c r="C34" s="63">
        <v>3</v>
      </c>
      <c r="D34" s="63">
        <v>4</v>
      </c>
    </row>
    <row r="35" spans="1:4" ht="12.75" hidden="1">
      <c r="A35" s="158" t="s">
        <v>425</v>
      </c>
      <c r="B35" s="158"/>
      <c r="C35" s="158"/>
      <c r="D35" s="158"/>
    </row>
    <row r="36" spans="1:4" ht="19.5" customHeight="1" hidden="1">
      <c r="A36" s="159" t="s">
        <v>426</v>
      </c>
      <c r="B36" s="160"/>
      <c r="C36" s="160"/>
      <c r="D36" s="161"/>
    </row>
    <row r="37" spans="1:4" ht="12.75" hidden="1">
      <c r="A37" s="72" t="s">
        <v>195</v>
      </c>
      <c r="B37" s="72" t="s">
        <v>195</v>
      </c>
      <c r="C37" s="73" t="s">
        <v>418</v>
      </c>
      <c r="D37" s="71"/>
    </row>
    <row r="38" spans="1:4" ht="12.75" hidden="1">
      <c r="A38" s="72" t="s">
        <v>195</v>
      </c>
      <c r="B38" s="72" t="s">
        <v>195</v>
      </c>
      <c r="C38" s="73" t="s">
        <v>419</v>
      </c>
      <c r="D38" s="71"/>
    </row>
    <row r="39" spans="1:4" ht="12.75" hidden="1">
      <c r="A39" s="74" t="s">
        <v>195</v>
      </c>
      <c r="B39" s="74" t="s">
        <v>195</v>
      </c>
      <c r="C39" s="75" t="s">
        <v>420</v>
      </c>
      <c r="D39" s="71"/>
    </row>
    <row r="40" spans="1:4" ht="12.75" hidden="1">
      <c r="A40" s="68"/>
      <c r="B40" s="68"/>
      <c r="C40" s="68"/>
      <c r="D40" s="76"/>
    </row>
    <row r="41" spans="1:4" ht="12.75">
      <c r="A41" s="123"/>
      <c r="B41" s="124"/>
      <c r="C41" s="124"/>
      <c r="D41" s="125"/>
    </row>
    <row r="42" spans="1:4" ht="12.75">
      <c r="A42" s="87"/>
      <c r="B42" s="87"/>
      <c r="C42" s="87"/>
      <c r="D42" s="87"/>
    </row>
    <row r="43" spans="1:4" ht="12.75">
      <c r="A43" s="87"/>
      <c r="B43" s="87"/>
      <c r="C43" s="87"/>
      <c r="D43" s="87"/>
    </row>
    <row r="45" spans="1:7" ht="18.75">
      <c r="A45" s="140" t="s">
        <v>505</v>
      </c>
      <c r="B45" s="141"/>
      <c r="C45" s="113" t="s">
        <v>506</v>
      </c>
      <c r="D45" s="78"/>
      <c r="E45" s="25"/>
      <c r="G45" s="50"/>
    </row>
  </sheetData>
  <mergeCells count="15">
    <mergeCell ref="A41:D41"/>
    <mergeCell ref="A13:D13"/>
    <mergeCell ref="A35:D35"/>
    <mergeCell ref="A36:D36"/>
    <mergeCell ref="A27:D27"/>
    <mergeCell ref="A45:B45"/>
    <mergeCell ref="C1:D1"/>
    <mergeCell ref="C2:D2"/>
    <mergeCell ref="C4:D4"/>
    <mergeCell ref="A6:D6"/>
    <mergeCell ref="C3:D3"/>
    <mergeCell ref="A7:D7"/>
    <mergeCell ref="A8:D8"/>
    <mergeCell ref="B11:C11"/>
    <mergeCell ref="B12:C12"/>
  </mergeCells>
  <printOptions/>
  <pageMargins left="0.590551181102362" right="0.42" top="0.393700787401575" bottom="0.393700787401575" header="0" footer="0"/>
  <pageSetup fitToHeight="500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90" zoomScaleNormal="90" workbookViewId="0" topLeftCell="D1">
      <pane ySplit="11" topLeftCell="BM33" activePane="bottomLeft" state="frozen"/>
      <selection pane="topLeft" activeCell="A1" sqref="A1"/>
      <selection pane="bottomLeft" activeCell="I33" sqref="I33:J33"/>
    </sheetView>
  </sheetViews>
  <sheetFormatPr defaultColWidth="9.00390625" defaultRowHeight="12.75"/>
  <cols>
    <col min="1" max="3" width="12.00390625" style="0" customWidth="1"/>
    <col min="4" max="6" width="40.75390625" style="0" customWidth="1"/>
    <col min="7" max="10" width="15.75390625" style="0" customWidth="1"/>
  </cols>
  <sheetData>
    <row r="1" ht="12.75">
      <c r="H1" t="s">
        <v>448</v>
      </c>
    </row>
    <row r="2" spans="4:10" ht="42.75" customHeight="1">
      <c r="D2" s="97"/>
      <c r="H2" s="130" t="s">
        <v>493</v>
      </c>
      <c r="I2" s="130"/>
      <c r="J2" s="130"/>
    </row>
    <row r="3" ht="17.25" customHeight="1">
      <c r="H3" t="s">
        <v>495</v>
      </c>
    </row>
    <row r="5" spans="1:10" ht="15.75">
      <c r="A5" s="131" t="s">
        <v>461</v>
      </c>
      <c r="B5" s="132"/>
      <c r="C5" s="132"/>
      <c r="D5" s="132"/>
      <c r="E5" s="132"/>
      <c r="F5" s="132"/>
      <c r="G5" s="132"/>
      <c r="H5" s="132"/>
      <c r="I5" s="132"/>
      <c r="J5" s="132"/>
    </row>
    <row r="7" ht="12.75">
      <c r="A7" s="1" t="s">
        <v>15</v>
      </c>
    </row>
    <row r="8" spans="1:10" ht="12.75">
      <c r="A8" t="s">
        <v>16</v>
      </c>
      <c r="J8" s="2" t="s">
        <v>237</v>
      </c>
    </row>
    <row r="9" spans="1:10" ht="12.75">
      <c r="A9" s="139" t="s">
        <v>219</v>
      </c>
      <c r="B9" s="139" t="s">
        <v>220</v>
      </c>
      <c r="C9" s="139" t="s">
        <v>221</v>
      </c>
      <c r="D9" s="133" t="s">
        <v>238</v>
      </c>
      <c r="E9" s="133" t="s">
        <v>428</v>
      </c>
      <c r="F9" s="139" t="s">
        <v>429</v>
      </c>
      <c r="G9" s="134" t="s">
        <v>20</v>
      </c>
      <c r="H9" s="133" t="s">
        <v>21</v>
      </c>
      <c r="I9" s="133" t="s">
        <v>22</v>
      </c>
      <c r="J9" s="133"/>
    </row>
    <row r="10" spans="1:10" ht="67.5" customHeight="1">
      <c r="A10" s="133"/>
      <c r="B10" s="133"/>
      <c r="C10" s="133"/>
      <c r="D10" s="133"/>
      <c r="E10" s="133"/>
      <c r="F10" s="133"/>
      <c r="G10" s="134"/>
      <c r="H10" s="133"/>
      <c r="I10" s="3" t="s">
        <v>23</v>
      </c>
      <c r="J10" s="3" t="s">
        <v>24</v>
      </c>
    </row>
    <row r="11" spans="1:10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4">
        <v>7</v>
      </c>
      <c r="H11" s="3">
        <v>8</v>
      </c>
      <c r="I11" s="19">
        <v>9</v>
      </c>
      <c r="J11" s="19">
        <v>10</v>
      </c>
    </row>
    <row r="12" spans="1:10" ht="25.5">
      <c r="A12" s="11" t="s">
        <v>227</v>
      </c>
      <c r="B12" s="11" t="s">
        <v>245</v>
      </c>
      <c r="C12" s="11" t="s">
        <v>245</v>
      </c>
      <c r="D12" s="60" t="s">
        <v>246</v>
      </c>
      <c r="E12" s="60" t="s">
        <v>245</v>
      </c>
      <c r="F12" s="60" t="s">
        <v>245</v>
      </c>
      <c r="G12" s="6">
        <f>G13</f>
        <v>64914277</v>
      </c>
      <c r="H12" s="6">
        <f>H13</f>
        <v>58023777</v>
      </c>
      <c r="I12" s="6">
        <f>I13</f>
        <v>6890500</v>
      </c>
      <c r="J12" s="6">
        <f>J13</f>
        <v>6700000</v>
      </c>
    </row>
    <row r="13" spans="1:10" ht="25.5">
      <c r="A13" s="79" t="s">
        <v>228</v>
      </c>
      <c r="B13" s="79" t="s">
        <v>245</v>
      </c>
      <c r="C13" s="79" t="s">
        <v>245</v>
      </c>
      <c r="D13" s="80" t="s">
        <v>246</v>
      </c>
      <c r="E13" s="80" t="s">
        <v>245</v>
      </c>
      <c r="F13" s="80" t="s">
        <v>245</v>
      </c>
      <c r="G13" s="6">
        <f>H13+I13</f>
        <v>64914277</v>
      </c>
      <c r="H13" s="13">
        <f>SUM(H14:H39)</f>
        <v>58023777</v>
      </c>
      <c r="I13" s="13">
        <f>SUM(I14:I39)</f>
        <v>6890500</v>
      </c>
      <c r="J13" s="13">
        <f>SUM(J14:J39)</f>
        <v>6700000</v>
      </c>
    </row>
    <row r="14" spans="1:10" ht="63.75">
      <c r="A14" s="8" t="s">
        <v>251</v>
      </c>
      <c r="B14" s="8" t="s">
        <v>252</v>
      </c>
      <c r="C14" s="8" t="s">
        <v>253</v>
      </c>
      <c r="D14" s="57" t="s">
        <v>254</v>
      </c>
      <c r="E14" s="102" t="s">
        <v>512</v>
      </c>
      <c r="F14" s="57" t="s">
        <v>514</v>
      </c>
      <c r="G14" s="6">
        <f aca="true" t="shared" si="0" ref="G14:G39">H14+I14</f>
        <v>150000</v>
      </c>
      <c r="H14" s="10">
        <v>150000</v>
      </c>
      <c r="I14" s="10"/>
      <c r="J14" s="10"/>
    </row>
    <row r="15" spans="1:10" ht="60" customHeight="1">
      <c r="A15" s="8" t="s">
        <v>251</v>
      </c>
      <c r="B15" s="8" t="s">
        <v>252</v>
      </c>
      <c r="C15" s="8" t="s">
        <v>253</v>
      </c>
      <c r="D15" s="57" t="s">
        <v>254</v>
      </c>
      <c r="E15" s="108" t="s">
        <v>483</v>
      </c>
      <c r="F15" s="57" t="s">
        <v>485</v>
      </c>
      <c r="G15" s="6">
        <f t="shared" si="0"/>
        <v>891305</v>
      </c>
      <c r="H15" s="10">
        <v>891305</v>
      </c>
      <c r="I15" s="10"/>
      <c r="J15" s="10"/>
    </row>
    <row r="16" spans="1:10" ht="63.75">
      <c r="A16" s="8" t="s">
        <v>255</v>
      </c>
      <c r="B16" s="8" t="s">
        <v>256</v>
      </c>
      <c r="C16" s="8" t="s">
        <v>257</v>
      </c>
      <c r="D16" s="57" t="s">
        <v>258</v>
      </c>
      <c r="E16" s="57" t="s">
        <v>457</v>
      </c>
      <c r="F16" s="57" t="s">
        <v>430</v>
      </c>
      <c r="G16" s="6">
        <f t="shared" si="0"/>
        <v>12401830</v>
      </c>
      <c r="H16" s="98">
        <v>12401830</v>
      </c>
      <c r="I16" s="10"/>
      <c r="J16" s="10"/>
    </row>
    <row r="17" spans="1:10" ht="74.25" customHeight="1">
      <c r="A17" s="8" t="s">
        <v>259</v>
      </c>
      <c r="B17" s="8" t="s">
        <v>260</v>
      </c>
      <c r="C17" s="8" t="s">
        <v>261</v>
      </c>
      <c r="D17" s="57" t="s">
        <v>262</v>
      </c>
      <c r="E17" s="57" t="s">
        <v>481</v>
      </c>
      <c r="F17" s="57" t="s">
        <v>431</v>
      </c>
      <c r="G17" s="6">
        <f t="shared" si="0"/>
        <v>4271072</v>
      </c>
      <c r="H17" s="98">
        <v>4271072</v>
      </c>
      <c r="I17" s="10"/>
      <c r="J17" s="10"/>
    </row>
    <row r="18" spans="1:10" ht="81" customHeight="1">
      <c r="A18" s="8" t="s">
        <v>263</v>
      </c>
      <c r="B18" s="8" t="s">
        <v>264</v>
      </c>
      <c r="C18" s="8" t="s">
        <v>265</v>
      </c>
      <c r="D18" s="57" t="s">
        <v>266</v>
      </c>
      <c r="E18" s="57" t="s">
        <v>474</v>
      </c>
      <c r="F18" s="57" t="s">
        <v>432</v>
      </c>
      <c r="G18" s="6">
        <f t="shared" si="0"/>
        <v>7705800</v>
      </c>
      <c r="H18" s="98">
        <v>7705800</v>
      </c>
      <c r="I18" s="10"/>
      <c r="J18" s="10"/>
    </row>
    <row r="19" spans="1:10" ht="38.25" hidden="1">
      <c r="A19" s="8" t="s">
        <v>267</v>
      </c>
      <c r="B19" s="8" t="s">
        <v>268</v>
      </c>
      <c r="C19" s="8" t="s">
        <v>269</v>
      </c>
      <c r="D19" s="57" t="s">
        <v>270</v>
      </c>
      <c r="E19" s="57" t="s">
        <v>433</v>
      </c>
      <c r="F19" s="57" t="s">
        <v>434</v>
      </c>
      <c r="G19" s="6">
        <f t="shared" si="0"/>
        <v>0</v>
      </c>
      <c r="H19" s="98"/>
      <c r="I19" s="10"/>
      <c r="J19" s="10"/>
    </row>
    <row r="20" spans="1:10" ht="38.25">
      <c r="A20" s="8" t="s">
        <v>271</v>
      </c>
      <c r="B20" s="8" t="s">
        <v>272</v>
      </c>
      <c r="C20" s="8" t="s">
        <v>273</v>
      </c>
      <c r="D20" s="57" t="s">
        <v>274</v>
      </c>
      <c r="E20" s="57" t="s">
        <v>433</v>
      </c>
      <c r="F20" s="57" t="s">
        <v>434</v>
      </c>
      <c r="G20" s="6">
        <f t="shared" si="0"/>
        <v>30000</v>
      </c>
      <c r="H20" s="98">
        <v>30000</v>
      </c>
      <c r="I20" s="10"/>
      <c r="J20" s="10"/>
    </row>
    <row r="21" spans="1:10" ht="38.25">
      <c r="A21" s="8" t="s">
        <v>275</v>
      </c>
      <c r="B21" s="8" t="s">
        <v>276</v>
      </c>
      <c r="C21" s="8" t="s">
        <v>273</v>
      </c>
      <c r="D21" s="57" t="s">
        <v>277</v>
      </c>
      <c r="E21" s="57" t="s">
        <v>433</v>
      </c>
      <c r="F21" s="57" t="s">
        <v>434</v>
      </c>
      <c r="G21" s="6">
        <f t="shared" si="0"/>
        <v>250000</v>
      </c>
      <c r="H21" s="98">
        <v>250000</v>
      </c>
      <c r="I21" s="10"/>
      <c r="J21" s="10"/>
    </row>
    <row r="22" spans="1:10" ht="38.25">
      <c r="A22" s="8" t="s">
        <v>278</v>
      </c>
      <c r="B22" s="8" t="s">
        <v>279</v>
      </c>
      <c r="C22" s="8" t="s">
        <v>273</v>
      </c>
      <c r="D22" s="57" t="s">
        <v>280</v>
      </c>
      <c r="E22" s="57" t="s">
        <v>433</v>
      </c>
      <c r="F22" s="57" t="s">
        <v>434</v>
      </c>
      <c r="G22" s="6">
        <f t="shared" si="0"/>
        <v>115000</v>
      </c>
      <c r="H22" s="98">
        <v>115000</v>
      </c>
      <c r="I22" s="10"/>
      <c r="J22" s="10"/>
    </row>
    <row r="23" spans="1:10" ht="63.75" hidden="1">
      <c r="A23" s="8" t="s">
        <v>281</v>
      </c>
      <c r="B23" s="8" t="s">
        <v>282</v>
      </c>
      <c r="C23" s="8" t="s">
        <v>283</v>
      </c>
      <c r="D23" s="57" t="s">
        <v>284</v>
      </c>
      <c r="E23" s="57" t="s">
        <v>433</v>
      </c>
      <c r="F23" s="57" t="s">
        <v>434</v>
      </c>
      <c r="G23" s="6">
        <f t="shared" si="0"/>
        <v>0</v>
      </c>
      <c r="H23" s="98"/>
      <c r="I23" s="10"/>
      <c r="J23" s="10"/>
    </row>
    <row r="24" spans="1:10" ht="76.5">
      <c r="A24" s="8" t="s">
        <v>285</v>
      </c>
      <c r="B24" s="8" t="s">
        <v>286</v>
      </c>
      <c r="C24" s="8" t="s">
        <v>287</v>
      </c>
      <c r="D24" s="57" t="s">
        <v>288</v>
      </c>
      <c r="E24" s="57" t="s">
        <v>433</v>
      </c>
      <c r="F24" s="57" t="s">
        <v>434</v>
      </c>
      <c r="G24" s="6">
        <f t="shared" si="0"/>
        <v>900000</v>
      </c>
      <c r="H24" s="98">
        <v>900000</v>
      </c>
      <c r="I24" s="10"/>
      <c r="J24" s="10"/>
    </row>
    <row r="25" spans="1:10" ht="76.5">
      <c r="A25" s="8" t="s">
        <v>289</v>
      </c>
      <c r="B25" s="8" t="s">
        <v>290</v>
      </c>
      <c r="C25" s="8" t="s">
        <v>291</v>
      </c>
      <c r="D25" s="57" t="s">
        <v>292</v>
      </c>
      <c r="E25" s="57" t="s">
        <v>433</v>
      </c>
      <c r="F25" s="57" t="s">
        <v>434</v>
      </c>
      <c r="G25" s="6">
        <f t="shared" si="0"/>
        <v>200000</v>
      </c>
      <c r="H25" s="98">
        <v>200000</v>
      </c>
      <c r="I25" s="10"/>
      <c r="J25" s="10"/>
    </row>
    <row r="26" spans="1:10" ht="69" customHeight="1" hidden="1">
      <c r="A26" s="8" t="s">
        <v>293</v>
      </c>
      <c r="B26" s="8" t="s">
        <v>294</v>
      </c>
      <c r="C26" s="8" t="s">
        <v>295</v>
      </c>
      <c r="D26" s="57" t="s">
        <v>296</v>
      </c>
      <c r="E26" s="102" t="s">
        <v>473</v>
      </c>
      <c r="F26" s="57" t="s">
        <v>435</v>
      </c>
      <c r="G26" s="6">
        <f t="shared" si="0"/>
        <v>0</v>
      </c>
      <c r="H26" s="10"/>
      <c r="I26" s="10"/>
      <c r="J26" s="10"/>
    </row>
    <row r="27" spans="1:10" ht="38.25">
      <c r="A27" s="8" t="s">
        <v>301</v>
      </c>
      <c r="B27" s="8" t="s">
        <v>302</v>
      </c>
      <c r="C27" s="8" t="s">
        <v>299</v>
      </c>
      <c r="D27" s="57" t="s">
        <v>303</v>
      </c>
      <c r="E27" s="57" t="s">
        <v>433</v>
      </c>
      <c r="F27" s="57" t="s">
        <v>434</v>
      </c>
      <c r="G27" s="6">
        <f t="shared" si="0"/>
        <v>3003000</v>
      </c>
      <c r="H27" s="98">
        <v>3003000</v>
      </c>
      <c r="I27" s="10"/>
      <c r="J27" s="10"/>
    </row>
    <row r="28" spans="1:10" ht="51">
      <c r="A28" s="8" t="s">
        <v>305</v>
      </c>
      <c r="B28" s="8" t="s">
        <v>306</v>
      </c>
      <c r="C28" s="8" t="s">
        <v>304</v>
      </c>
      <c r="D28" s="57" t="s">
        <v>307</v>
      </c>
      <c r="E28" s="57" t="s">
        <v>437</v>
      </c>
      <c r="F28" s="57" t="s">
        <v>436</v>
      </c>
      <c r="G28" s="6">
        <f t="shared" si="0"/>
        <v>13255770</v>
      </c>
      <c r="H28" s="10">
        <v>13255770</v>
      </c>
      <c r="I28" s="10"/>
      <c r="J28" s="10"/>
    </row>
    <row r="29" spans="1:10" ht="42.75" customHeight="1">
      <c r="A29" s="100" t="s">
        <v>462</v>
      </c>
      <c r="B29" s="100" t="s">
        <v>464</v>
      </c>
      <c r="C29" s="101" t="s">
        <v>463</v>
      </c>
      <c r="D29" s="101" t="s">
        <v>465</v>
      </c>
      <c r="E29" s="103" t="s">
        <v>484</v>
      </c>
      <c r="F29" s="57" t="s">
        <v>486</v>
      </c>
      <c r="G29" s="6">
        <f t="shared" si="0"/>
        <v>100000</v>
      </c>
      <c r="H29" s="10">
        <v>100000</v>
      </c>
      <c r="I29" s="10"/>
      <c r="J29" s="10"/>
    </row>
    <row r="30" spans="1:10" ht="45.75" customHeight="1">
      <c r="A30" s="8" t="s">
        <v>229</v>
      </c>
      <c r="B30" s="8" t="s">
        <v>230</v>
      </c>
      <c r="C30" s="8" t="s">
        <v>231</v>
      </c>
      <c r="D30" s="57" t="s">
        <v>232</v>
      </c>
      <c r="E30" s="57" t="s">
        <v>438</v>
      </c>
      <c r="F30" s="102" t="s">
        <v>439</v>
      </c>
      <c r="G30" s="6">
        <f t="shared" si="0"/>
        <v>6650000</v>
      </c>
      <c r="H30" s="10"/>
      <c r="I30" s="10">
        <v>6650000</v>
      </c>
      <c r="J30" s="10">
        <f>I30</f>
        <v>6650000</v>
      </c>
    </row>
    <row r="31" spans="1:10" ht="44.25" customHeight="1" hidden="1">
      <c r="A31" s="8" t="s">
        <v>308</v>
      </c>
      <c r="B31" s="8" t="s">
        <v>309</v>
      </c>
      <c r="C31" s="8" t="s">
        <v>231</v>
      </c>
      <c r="D31" s="57" t="s">
        <v>310</v>
      </c>
      <c r="E31" s="103" t="s">
        <v>480</v>
      </c>
      <c r="F31" s="57" t="s">
        <v>486</v>
      </c>
      <c r="G31" s="6">
        <f t="shared" si="0"/>
        <v>0</v>
      </c>
      <c r="H31" s="10"/>
      <c r="I31" s="10"/>
      <c r="J31" s="10"/>
    </row>
    <row r="32" spans="1:10" ht="63.75">
      <c r="A32" s="8" t="s">
        <v>311</v>
      </c>
      <c r="B32" s="8" t="s">
        <v>312</v>
      </c>
      <c r="C32" s="8" t="s">
        <v>313</v>
      </c>
      <c r="D32" s="57" t="s">
        <v>314</v>
      </c>
      <c r="E32" s="57" t="s">
        <v>440</v>
      </c>
      <c r="F32" s="102" t="s">
        <v>441</v>
      </c>
      <c r="G32" s="6">
        <f t="shared" si="0"/>
        <v>14000000</v>
      </c>
      <c r="H32" s="10">
        <v>14000000</v>
      </c>
      <c r="I32" s="10"/>
      <c r="J32" s="10"/>
    </row>
    <row r="33" spans="1:10" ht="74.25" customHeight="1">
      <c r="A33" s="8" t="s">
        <v>315</v>
      </c>
      <c r="B33" s="8" t="s">
        <v>316</v>
      </c>
      <c r="C33" s="8" t="s">
        <v>317</v>
      </c>
      <c r="D33" s="57" t="s">
        <v>318</v>
      </c>
      <c r="E33" s="103" t="s">
        <v>488</v>
      </c>
      <c r="F33" s="57" t="s">
        <v>487</v>
      </c>
      <c r="G33" s="6">
        <f t="shared" si="0"/>
        <v>50000</v>
      </c>
      <c r="H33" s="10">
        <v>50000</v>
      </c>
      <c r="I33" s="10"/>
      <c r="J33" s="10"/>
    </row>
    <row r="34" spans="1:10" ht="47.25" customHeight="1">
      <c r="A34" s="8" t="s">
        <v>319</v>
      </c>
      <c r="B34" s="8" t="s">
        <v>320</v>
      </c>
      <c r="C34" s="8" t="s">
        <v>321</v>
      </c>
      <c r="D34" s="57" t="s">
        <v>322</v>
      </c>
      <c r="E34" s="103" t="s">
        <v>480</v>
      </c>
      <c r="F34" s="57" t="s">
        <v>486</v>
      </c>
      <c r="G34" s="6">
        <f t="shared" si="0"/>
        <v>50000</v>
      </c>
      <c r="H34" s="10"/>
      <c r="I34" s="10">
        <v>50000</v>
      </c>
      <c r="J34" s="10">
        <f>I34</f>
        <v>50000</v>
      </c>
    </row>
    <row r="35" spans="1:10" ht="75.75" customHeight="1">
      <c r="A35" s="8" t="s">
        <v>326</v>
      </c>
      <c r="B35" s="103" t="s">
        <v>327</v>
      </c>
      <c r="C35" s="8" t="s">
        <v>321</v>
      </c>
      <c r="D35" s="57" t="s">
        <v>328</v>
      </c>
      <c r="E35" s="103" t="s">
        <v>513</v>
      </c>
      <c r="F35" s="57" t="s">
        <v>4</v>
      </c>
      <c r="G35" s="6">
        <f t="shared" si="0"/>
        <v>200000</v>
      </c>
      <c r="H35" s="98">
        <v>200000</v>
      </c>
      <c r="I35" s="10"/>
      <c r="J35" s="10"/>
    </row>
    <row r="36" spans="1:10" ht="67.5" customHeight="1">
      <c r="A36" s="100" t="s">
        <v>466</v>
      </c>
      <c r="B36" s="100" t="s">
        <v>468</v>
      </c>
      <c r="C36" s="101" t="s">
        <v>467</v>
      </c>
      <c r="D36" s="99" t="s">
        <v>469</v>
      </c>
      <c r="E36" s="128" t="s">
        <v>12</v>
      </c>
      <c r="F36" s="57" t="s">
        <v>13</v>
      </c>
      <c r="G36" s="6">
        <f t="shared" si="0"/>
        <v>50000</v>
      </c>
      <c r="H36" s="98">
        <v>50000</v>
      </c>
      <c r="I36" s="10"/>
      <c r="J36" s="10"/>
    </row>
    <row r="37" spans="1:10" ht="57.75" customHeight="1">
      <c r="A37" s="85" t="s">
        <v>5</v>
      </c>
      <c r="B37" s="100">
        <v>8311</v>
      </c>
      <c r="C37" s="85" t="s">
        <v>10</v>
      </c>
      <c r="D37" s="98" t="s">
        <v>11</v>
      </c>
      <c r="E37" s="103" t="s">
        <v>480</v>
      </c>
      <c r="F37" s="57" t="s">
        <v>486</v>
      </c>
      <c r="G37" s="6">
        <f t="shared" si="0"/>
        <v>400000</v>
      </c>
      <c r="H37" s="98">
        <v>400000</v>
      </c>
      <c r="I37" s="10"/>
      <c r="J37" s="10"/>
    </row>
    <row r="38" spans="1:10" ht="41.25" customHeight="1">
      <c r="A38" s="100" t="s">
        <v>470</v>
      </c>
      <c r="B38" s="100" t="s">
        <v>471</v>
      </c>
      <c r="C38" s="101" t="s">
        <v>331</v>
      </c>
      <c r="D38" s="99" t="s">
        <v>472</v>
      </c>
      <c r="E38" s="103" t="s">
        <v>480</v>
      </c>
      <c r="F38" s="57" t="s">
        <v>486</v>
      </c>
      <c r="G38" s="6">
        <f t="shared" si="0"/>
        <v>50000</v>
      </c>
      <c r="H38" s="98">
        <v>50000</v>
      </c>
      <c r="I38" s="10"/>
      <c r="J38" s="10"/>
    </row>
    <row r="39" spans="1:10" ht="44.25" customHeight="1">
      <c r="A39" s="8" t="s">
        <v>329</v>
      </c>
      <c r="B39" s="8" t="s">
        <v>330</v>
      </c>
      <c r="C39" s="8" t="s">
        <v>331</v>
      </c>
      <c r="D39" s="57" t="s">
        <v>332</v>
      </c>
      <c r="E39" s="57" t="s">
        <v>490</v>
      </c>
      <c r="F39" s="57" t="s">
        <v>489</v>
      </c>
      <c r="G39" s="6">
        <f t="shared" si="0"/>
        <v>190500</v>
      </c>
      <c r="H39" s="10"/>
      <c r="I39" s="10">
        <v>190500</v>
      </c>
      <c r="J39" s="10"/>
    </row>
    <row r="40" spans="1:10" ht="25.5">
      <c r="A40" s="11" t="s">
        <v>333</v>
      </c>
      <c r="B40" s="11" t="s">
        <v>245</v>
      </c>
      <c r="C40" s="11" t="s">
        <v>245</v>
      </c>
      <c r="D40" s="60" t="s">
        <v>334</v>
      </c>
      <c r="E40" s="60" t="s">
        <v>245</v>
      </c>
      <c r="F40" s="60" t="s">
        <v>245</v>
      </c>
      <c r="G40" s="6">
        <f>G41</f>
        <v>2970000</v>
      </c>
      <c r="H40" s="6">
        <f>H41</f>
        <v>2970000</v>
      </c>
      <c r="I40" s="6">
        <f>I41</f>
        <v>0</v>
      </c>
      <c r="J40" s="6">
        <f>J41</f>
        <v>0</v>
      </c>
    </row>
    <row r="41" spans="1:10" ht="25.5">
      <c r="A41" s="79" t="s">
        <v>335</v>
      </c>
      <c r="B41" s="79" t="s">
        <v>245</v>
      </c>
      <c r="C41" s="79" t="s">
        <v>245</v>
      </c>
      <c r="D41" s="80" t="s">
        <v>334</v>
      </c>
      <c r="E41" s="80" t="s">
        <v>245</v>
      </c>
      <c r="F41" s="80" t="s">
        <v>245</v>
      </c>
      <c r="G41" s="13">
        <f>SUM(G42:G46)</f>
        <v>2970000</v>
      </c>
      <c r="H41" s="13">
        <f>SUM(H42:H46)</f>
        <v>2970000</v>
      </c>
      <c r="I41" s="13">
        <f>SUM(I42:I46)</f>
        <v>0</v>
      </c>
      <c r="J41" s="13">
        <f>SUM(J42:J46)</f>
        <v>0</v>
      </c>
    </row>
    <row r="42" spans="1:10" ht="38.25">
      <c r="A42" s="8" t="s">
        <v>366</v>
      </c>
      <c r="B42" s="8" t="s">
        <v>367</v>
      </c>
      <c r="C42" s="8" t="s">
        <v>283</v>
      </c>
      <c r="D42" s="57" t="s">
        <v>368</v>
      </c>
      <c r="E42" s="57" t="s">
        <v>442</v>
      </c>
      <c r="F42" s="57" t="s">
        <v>443</v>
      </c>
      <c r="G42" s="9">
        <f>H42+I42</f>
        <v>150000</v>
      </c>
      <c r="H42" s="10">
        <v>150000</v>
      </c>
      <c r="I42" s="10"/>
      <c r="J42" s="10"/>
    </row>
    <row r="43" spans="1:10" ht="63.75">
      <c r="A43" s="8" t="s">
        <v>384</v>
      </c>
      <c r="B43" s="8" t="s">
        <v>385</v>
      </c>
      <c r="C43" s="8" t="s">
        <v>382</v>
      </c>
      <c r="D43" s="57" t="s">
        <v>386</v>
      </c>
      <c r="E43" s="57" t="s">
        <v>444</v>
      </c>
      <c r="F43" s="57" t="s">
        <v>445</v>
      </c>
      <c r="G43" s="9">
        <f>H43+I43</f>
        <v>650000</v>
      </c>
      <c r="H43" s="98">
        <v>650000</v>
      </c>
      <c r="I43" s="10"/>
      <c r="J43" s="10"/>
    </row>
    <row r="44" spans="1:10" ht="38.25">
      <c r="A44" s="8" t="s">
        <v>387</v>
      </c>
      <c r="B44" s="8" t="s">
        <v>388</v>
      </c>
      <c r="C44" s="8" t="s">
        <v>389</v>
      </c>
      <c r="D44" s="57" t="s">
        <v>390</v>
      </c>
      <c r="E44" s="57" t="s">
        <v>446</v>
      </c>
      <c r="F44" s="57" t="s">
        <v>447</v>
      </c>
      <c r="G44" s="9">
        <f>H44+I44</f>
        <v>600000</v>
      </c>
      <c r="H44" s="98">
        <v>600000</v>
      </c>
      <c r="I44" s="10"/>
      <c r="J44" s="10"/>
    </row>
    <row r="45" spans="1:10" ht="38.25">
      <c r="A45" s="8" t="s">
        <v>391</v>
      </c>
      <c r="B45" s="8" t="s">
        <v>392</v>
      </c>
      <c r="C45" s="8" t="s">
        <v>389</v>
      </c>
      <c r="D45" s="57" t="s">
        <v>393</v>
      </c>
      <c r="E45" s="57" t="s">
        <v>446</v>
      </c>
      <c r="F45" s="57" t="s">
        <v>447</v>
      </c>
      <c r="G45" s="9">
        <f>H45+I45</f>
        <v>200000</v>
      </c>
      <c r="H45" s="98">
        <v>200000</v>
      </c>
      <c r="I45" s="10"/>
      <c r="J45" s="10"/>
    </row>
    <row r="46" spans="1:10" ht="38.25">
      <c r="A46" s="111" t="s">
        <v>503</v>
      </c>
      <c r="B46" s="112">
        <v>5062</v>
      </c>
      <c r="C46" s="107" t="s">
        <v>389</v>
      </c>
      <c r="D46" s="105" t="s">
        <v>504</v>
      </c>
      <c r="E46" s="57" t="s">
        <v>446</v>
      </c>
      <c r="F46" s="57" t="s">
        <v>447</v>
      </c>
      <c r="G46" s="9">
        <f>H46+I46</f>
        <v>1370000</v>
      </c>
      <c r="H46" s="98">
        <v>1370000</v>
      </c>
      <c r="I46" s="10"/>
      <c r="J46" s="10"/>
    </row>
    <row r="47" spans="1:10" ht="12.75">
      <c r="A47" s="12" t="s">
        <v>195</v>
      </c>
      <c r="B47" s="12" t="s">
        <v>195</v>
      </c>
      <c r="C47" s="12" t="s">
        <v>195</v>
      </c>
      <c r="D47" s="11" t="s">
        <v>407</v>
      </c>
      <c r="E47" s="11" t="s">
        <v>195</v>
      </c>
      <c r="F47" s="11" t="s">
        <v>195</v>
      </c>
      <c r="G47" s="6">
        <f>G40+G13</f>
        <v>67884277</v>
      </c>
      <c r="H47" s="6">
        <f>H40+H13</f>
        <v>60993777</v>
      </c>
      <c r="I47" s="6">
        <f>I40+I13</f>
        <v>6890500</v>
      </c>
      <c r="J47" s="6">
        <f>J40+J13</f>
        <v>6700000</v>
      </c>
    </row>
    <row r="49" spans="1:10" ht="12.75">
      <c r="A49" s="129"/>
      <c r="B49" s="129"/>
      <c r="C49" s="129"/>
      <c r="D49" s="129"/>
      <c r="E49" s="129"/>
      <c r="F49" s="129"/>
      <c r="G49" s="129"/>
      <c r="H49" s="129"/>
      <c r="I49" s="129"/>
      <c r="J49" s="129"/>
    </row>
    <row r="50" spans="1:6" ht="18.75">
      <c r="A50" s="14" t="s">
        <v>505</v>
      </c>
      <c r="B50" s="14"/>
      <c r="C50" s="15"/>
      <c r="F50" s="110" t="s">
        <v>506</v>
      </c>
    </row>
  </sheetData>
  <mergeCells count="12">
    <mergeCell ref="A49:J49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H2:J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FinUpr</dc:creator>
  <cp:keywords/>
  <dc:description/>
  <cp:lastModifiedBy>FinUpr</cp:lastModifiedBy>
  <cp:lastPrinted>2023-11-28T12:43:37Z</cp:lastPrinted>
  <dcterms:created xsi:type="dcterms:W3CDTF">2021-11-12T10:34:13Z</dcterms:created>
  <dcterms:modified xsi:type="dcterms:W3CDTF">2023-11-28T12:51:27Z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