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7 сесія\рішення готово 7 сесія\"/>
    </mc:Choice>
  </mc:AlternateContent>
  <xr:revisionPtr revIDLastSave="0" documentId="8_{9D19F53E-9F1D-4D93-84EA-3FDAE3E2359D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Сумарна" sheetId="1" r:id="rId1"/>
    <sheet name="Зміни" sheetId="3" r:id="rId2"/>
  </sheets>
  <definedNames>
    <definedName name="_xlnm.Print_Titles" localSheetId="1">Зміни!$5:$8</definedName>
    <definedName name="_xlnm.Print_Titles" localSheetId="0">Сумарна!$5:$5</definedName>
  </definedNames>
  <calcPr calcId="191029"/>
</workbook>
</file>

<file path=xl/calcChain.xml><?xml version="1.0" encoding="utf-8"?>
<calcChain xmlns="http://schemas.openxmlformats.org/spreadsheetml/2006/main">
  <c r="E38" i="3" l="1"/>
  <c r="G8" i="1" l="1"/>
  <c r="F66" i="1" l="1"/>
  <c r="E66" i="1"/>
  <c r="C66" i="1"/>
  <c r="H9" i="1"/>
  <c r="G9" i="1"/>
  <c r="D26" i="3"/>
  <c r="D41" i="1"/>
  <c r="H41" i="1" s="1"/>
  <c r="C38" i="3"/>
  <c r="F19" i="3"/>
  <c r="D19" i="3" s="1"/>
  <c r="D37" i="3"/>
  <c r="G15" i="1"/>
  <c r="G16" i="1"/>
  <c r="G17" i="1"/>
  <c r="G18" i="1"/>
  <c r="G19" i="1"/>
  <c r="G20" i="1"/>
  <c r="G21" i="1"/>
  <c r="G22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2" i="1"/>
  <c r="H43" i="1"/>
  <c r="H44" i="1"/>
  <c r="H45" i="1"/>
  <c r="H46" i="1"/>
  <c r="H47" i="1"/>
  <c r="H48" i="1"/>
  <c r="H49" i="1"/>
  <c r="H51" i="1"/>
  <c r="H52" i="1"/>
  <c r="H53" i="1"/>
  <c r="H54" i="1"/>
  <c r="H55" i="1"/>
  <c r="H56" i="1"/>
  <c r="H57" i="1"/>
  <c r="H58" i="1"/>
  <c r="H60" i="1"/>
  <c r="H65" i="1"/>
  <c r="H61" i="1"/>
  <c r="H62" i="1"/>
  <c r="H63" i="1"/>
  <c r="H64" i="1"/>
  <c r="H8" i="1"/>
  <c r="H10" i="1"/>
  <c r="H11" i="1"/>
  <c r="H12" i="1"/>
  <c r="H13" i="1"/>
  <c r="H14" i="1"/>
  <c r="H7" i="1"/>
  <c r="G10" i="1"/>
  <c r="G11" i="1"/>
  <c r="G12" i="1"/>
  <c r="G13" i="1"/>
  <c r="G14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2" i="1"/>
  <c r="G43" i="1"/>
  <c r="G44" i="1"/>
  <c r="G45" i="1"/>
  <c r="G46" i="1"/>
  <c r="G47" i="1"/>
  <c r="G48" i="1"/>
  <c r="G49" i="1"/>
  <c r="G51" i="1"/>
  <c r="G52" i="1"/>
  <c r="G53" i="1"/>
  <c r="G54" i="1"/>
  <c r="G55" i="1"/>
  <c r="G56" i="1"/>
  <c r="G57" i="1"/>
  <c r="G58" i="1"/>
  <c r="G60" i="1"/>
  <c r="G65" i="1"/>
  <c r="G61" i="1"/>
  <c r="G62" i="1"/>
  <c r="G63" i="1"/>
  <c r="G64" i="1"/>
  <c r="G7" i="1"/>
  <c r="H38" i="3"/>
  <c r="G38" i="3"/>
  <c r="D36" i="3"/>
  <c r="D35" i="3"/>
  <c r="D34" i="3"/>
  <c r="D33" i="3"/>
  <c r="D32" i="3"/>
  <c r="D31" i="3"/>
  <c r="D30" i="3"/>
  <c r="D29" i="3"/>
  <c r="D28" i="3"/>
  <c r="D27" i="3"/>
  <c r="D25" i="3"/>
  <c r="D24" i="3"/>
  <c r="D21" i="3"/>
  <c r="D20" i="3"/>
  <c r="D18" i="3"/>
  <c r="D17" i="3"/>
  <c r="D16" i="3"/>
  <c r="D15" i="3"/>
  <c r="F14" i="3"/>
  <c r="D14" i="3" s="1"/>
  <c r="D13" i="3"/>
  <c r="D12" i="3"/>
  <c r="D11" i="3"/>
  <c r="D10" i="3"/>
  <c r="D9" i="3"/>
  <c r="D59" i="1"/>
  <c r="H59" i="1" s="1"/>
  <c r="D50" i="1"/>
  <c r="H50" i="1" s="1"/>
  <c r="G41" i="1" l="1"/>
  <c r="D66" i="1"/>
  <c r="H66" i="1"/>
  <c r="F38" i="3"/>
  <c r="G50" i="1"/>
  <c r="D38" i="3"/>
  <c r="G59" i="1"/>
  <c r="G66" i="1" l="1"/>
</calcChain>
</file>

<file path=xl/sharedStrings.xml><?xml version="1.0" encoding="utf-8"?>
<sst xmlns="http://schemas.openxmlformats.org/spreadsheetml/2006/main" count="115" uniqueCount="90">
  <si>
    <t>№ п/п</t>
  </si>
  <si>
    <t>Назва об′єкту</t>
  </si>
  <si>
    <t>Будівництво ЗОШ І-ІІ ступенів в с.Братковичі Городоцького району Львівської області. Коригування  (І-а черга) (в т. ч. експертиза проекту)</t>
  </si>
  <si>
    <t>Виведення з аварійного стану з реконструкцією Народного дому с. Керниця Городоцького району Львівської області</t>
  </si>
  <si>
    <t>Будівництво побутової каналізації на вул. Вергуна, Довбуша в м. Городок Львівської області</t>
  </si>
  <si>
    <t>Капітальний ремонт міської дороги по вул. Артищівська м.Городок Львівської області</t>
  </si>
  <si>
    <t xml:space="preserve">«Капітальний ремонт вул. Зелена (від автомобільної дороги М-11 Львів-Шегині до вул. Зелена буд. №44), вул. Нова (буд.№49 до буд. №51, від буд.№12 до вул. Молодіжна буд. №6), вул. Молодіжна (від вул. Нова буд. №10 до вул. Сонячна буд. №1), вул.Сонячна (від вул. Молодіжна буд. №6 до вул. Б. Хмельницького буд. №10), вул. Б.Хмельницького (від буд. №10 до вул. Українська буд. №35), вул. Українська (від буд. №35 до буд. №13), вул. Б.Хмельницького (від вул. Українська буд. №13 до вул. Нова буд. №10) в с. Братковичі Городоцького району Львівської області» </t>
  </si>
  <si>
    <t>Капітальний ремонт дороги на вул. Н.Пасіки в м.Городок Львівської області</t>
  </si>
  <si>
    <t xml:space="preserve"> Коригування ПКД "Ремонтно-реставраційні роботи по бібліотеці для дорослих і дітей в м. Городку по вул. Л.Мартовича, 3 Львівської області"</t>
  </si>
  <si>
    <t>Коригування ПКД "Реконструкція центральної трибуни та бігових доріжок стадіону на вул. Шевченка, 7 в м.Городок Львівської області"</t>
  </si>
  <si>
    <t>Виготовлення ПКД "Капітальний ремонт дороги  на вул. Зелена в с.Вовчухи Львівської області"</t>
  </si>
  <si>
    <t>Виготовлення ПКД "Капітальний ремонт дороги на  вул. Залужська в с.Залужжя Львівської області"</t>
  </si>
  <si>
    <t>Виготовлення ПКД "Капітальний ремонт дороги на вул. Незалежності в м.Городок Львівської області"</t>
  </si>
  <si>
    <t>Виготовлення ПКД "Капітальний ремонт дороги на вул. Чорновола в м.Городок Львівської області"</t>
  </si>
  <si>
    <t>Зміни на 2021 рік "+"/"-" грн</t>
  </si>
  <si>
    <t>Разом</t>
  </si>
  <si>
    <t>Будівництво водопроводу на вул. Зарицького в м. Городок Львівської області</t>
  </si>
  <si>
    <t>Капітальний ремонт Заверещицької амбулаторії загальної практики сімейної медицни в с.Заверещиця Городоцького району Львівської області</t>
  </si>
  <si>
    <t>План на 2021 рік грн</t>
  </si>
  <si>
    <t>Виготовлення ПКД "Будівництво вуличного освітлення с.Милятин Львівської області"</t>
  </si>
  <si>
    <t>Будівництво водопроводу с.Мшана Городоцького району Львівської області. Сільський магістральний водопровід по вул. Шевченка, Старий Зруб, Січинського (в т.ч. коригування ПКД)</t>
  </si>
  <si>
    <t>Будівництво міської дороги по вул. Біласа в м. Городок Львівської області ( в т.ч. коригування ПКД)</t>
  </si>
  <si>
    <t>Будівництво тротуарів на вул.Заводська в м.Городок Львівської області ( в т.ч. коригування ПКД)</t>
  </si>
  <si>
    <t xml:space="preserve">Внесення плати за отримання сертифіката про прийняття в експлуатацію закінченого будівництвом об'єкта (із середніми (СС2) та із значними (СС3) наслідками) </t>
  </si>
  <si>
    <t xml:space="preserve"> Виготовлення ПКД "Реконструкція нежитлових будівель під дитячий дошкільний заклад на вул. Підгір'я, 2 в м.Городок Львівської  області"</t>
  </si>
  <si>
    <t>Реконструкція спортивного майданчика з влаштуванням штучного покриття в с. Мшана Львівської області ( в т.ч. виготовлення ПКД)</t>
  </si>
  <si>
    <t>Фінансове забезпечення місцевої Програмі інвестиційного розвитку Городоцької міської ради на 2021-2024 рік</t>
  </si>
  <si>
    <t>Реконструкція зовнішнього освітлення стадіону за адресою: Львівська область, м.Городок, вул. Шевченка, 7 (в т ч. виготовлення ПКД)</t>
  </si>
  <si>
    <t>Виготовлення ПКД  "Будівництво дороги Вишня-Градівка"</t>
  </si>
  <si>
    <t xml:space="preserve">Капітальний ремонт дороги Лісновичі-Речечани </t>
  </si>
  <si>
    <t xml:space="preserve">Капітальний ремонт дороги Керниця-Любовичі </t>
  </si>
  <si>
    <t xml:space="preserve">Капітальний ремонт дороги Довжанка-Черляни </t>
  </si>
  <si>
    <t xml:space="preserve">Капітальний ремонт дороги Городок-Зелений Гай </t>
  </si>
  <si>
    <t xml:space="preserve">Капітальний ремонт дороги Вовчухи-Долиняни </t>
  </si>
  <si>
    <t>Капітальний ремонт дороги Шоломиничі-Вигодівка</t>
  </si>
  <si>
    <t>Капітальні видатки для співфінансування проєктів переможців обласного конкурсу проєктів місцевого розвитку у Львівській області</t>
  </si>
  <si>
    <t>Секретар ради                                                                                  М.Лупій</t>
  </si>
  <si>
    <t>Капітальний ремонт туалетних приміщень Городоцького НВК №2 І-ІІІ ступенів "Заклад загальної середньої освіти І ступеня-гімназія" Городоцької міської ради Львівської області ( в т.ч. виготовлення ПКД)</t>
  </si>
  <si>
    <t>Капітальний ремонт туалетних приміщень Городоцького ЗЗСО №4  І-ІІІ ступенів ім. Т.Кулєби та А.Одухи Городоцької міської ради Львівської області  (в т.ч. виготовлення ПКД)</t>
  </si>
  <si>
    <t>Капітальний ремонт туалетних приміщень Городоцького опорного закладу загальної середньої освіти №5   І-ІІІ ступенів Городоцької міської ради Львівської області ( в т.ч. виготовлення ПКД)</t>
  </si>
  <si>
    <t>Реконструкція зовнішнього освітлення Городоцького ЗЗСО №3   І-ІІІ ступенів імені Героя України Івана Бльока Городоцької міської ради Львівської області   (в т.ч. виготовлення ПКД)</t>
  </si>
  <si>
    <t>Реконструкція зовнішнього освітлення Городоцького ЗЗСО №4   І-ІІІ ступенів  ім. Т.Кулєби та А.Одухи Городоцької міської ради Львівської області  ( в т.ч. виготовлення ПКД)</t>
  </si>
  <si>
    <t>Реконструкція зовнішнього освітлення Городоцького опорного закладу загальної середньої  освіти №5  І-ІІІ ступенів  Городоцької міської ради Львівської області  (в т.ч. виготовлення ПКД)</t>
  </si>
  <si>
    <t>Виготовлення ПКД "Реконструкція  нежитлової будівлі  за адресою майдан Гайдамаків, 6 б м.Городок Львівської області під ЦНАП (центр надання адміністративних послуг)"</t>
  </si>
  <si>
    <t xml:space="preserve">Капітальний ремонт даху будівлі поліклініки на майдані Гайдамаків, 23 в м.Городок Львівської області </t>
  </si>
  <si>
    <t>Коригування ПКД "Капітальний ремонт ділянки водопроводу по вул. Дорошенка в м.Городок Львівської області"</t>
  </si>
  <si>
    <t>Коригування ПКД "Капітальний ремонт ділянки водопроводу по    вул. Сагайдачного в м.Городок Львівської області"</t>
  </si>
  <si>
    <t>Виготовлення ПКД "Будівництво побутової каналізації  на  вул. Мазепи м.Городок Львівської області"</t>
  </si>
  <si>
    <t xml:space="preserve">Капітальний ремонт фасаду з впровадженням енергозберігаючих технологій Городоцького ЗДО №2 (ясла-садок)"Калинонька" </t>
  </si>
  <si>
    <t>Капітальний ремонт фасаду Долинянського навчальновиховного комплексу І-ІІ ступенів «заклад загальної середньої освіти - заклад дошкільної освіти» Городоцької міської ради Львівської області</t>
  </si>
  <si>
    <t>Капітальний ремонт системи опалення Градівського закладу загальної середньої освіти І - ІІІ ступенів Городоцької міської ради Львівської області</t>
  </si>
  <si>
    <t>Капітальний ремонт харчоблоку Мшанського навчальновиховного комплексу І-ІІІ ступенів «заклад загальної середньої освіти - заклад дошкільної освіти» імені Степана Тисляка Городоцької міської ради Львівської області</t>
  </si>
  <si>
    <t>Капітальний ремонт (спортзал) Угрівського навчальновиховного комплексу І-ІІ ступенів «заклад загальної середньої освіти - заклад дошкільної освіти» Городоцької міської ради Львівської області</t>
  </si>
  <si>
    <t>Капітальний ремонт фасаду Городоцької дитячої мистецької школи Городоцького району Львівської області</t>
  </si>
  <si>
    <t>Реконструкція вуличного освітлення по вул. Передній потік, вул. Сільська, вул. Хуторівка та вул. Вишнева в с.Дубаневичі Городоцької міської ради Львівської області</t>
  </si>
  <si>
    <t>Придбання медичного обладнання фіброгастроскопа GES-300A з ендоскопічною відеосистемою у комплекті, виробництва Shrek для КНП «Городоцька центральна лікарня» Городоцької міської ради</t>
  </si>
  <si>
    <t xml:space="preserve"> </t>
  </si>
  <si>
    <t>Виготовлення ПКД "Будівництво водопроводу по вул. Шевченка, Старий Зруб, Січинського в с.Мшана Львівської області"</t>
  </si>
  <si>
    <t>Реконструкція  нежитлової будівлі  за адресою майдан Гайдамаків, 6 б м.Городок Львівської області під ЦНАП (центр надання адміністративних послуг) ( в т.ч. виготовлення ПКД)</t>
  </si>
  <si>
    <t>Капітальний ремонт дороги по вул.Авіаційна в м.Городок Городоцького району Львівської області (в тому числі виготовлення ПКД)</t>
  </si>
  <si>
    <t>Фінансове забезпечення місцевої Програми інвестиційного розвитку Городоцької міської ради на 2021-2024 рік</t>
  </si>
  <si>
    <t>Затверджено видатків на поточний рік</t>
  </si>
  <si>
    <t>РАЗОМ</t>
  </si>
  <si>
    <t xml:space="preserve"> в тому числі з </t>
  </si>
  <si>
    <t>міського бюджету</t>
  </si>
  <si>
    <t>обласного бюдету</t>
  </si>
  <si>
    <t>державного бюджету</t>
  </si>
  <si>
    <t>A</t>
  </si>
  <si>
    <t>Капітальний ремонт фасаду Долинянського навчально-виховного комплексу І-ІІ ступенів «заклад загальної середньої освіти - заклад дошкільної освіти» Городоцької міської ради Львівської області</t>
  </si>
  <si>
    <t>Капітальний ремонт харчоблоку Мшанського навчально-виховного комплексу І-ІІІ ступенів «заклад загальної середньої освіти - заклад дошкільної освіти» імені Степана Тисляка Городоцької міської ради Львівської області</t>
  </si>
  <si>
    <t>Капітальний ремонт (спортзал) Угрівського навчально-виховного комплексу І-ІІ ступенів «заклад загальної середньої освіти - заклад дошкільної освіти» Городоцької міської ради Львівської області</t>
  </si>
  <si>
    <t>Капітальний ремонт фасаду з впровадженням енергозберігаючих технологій Городоцького ЗДО №2 (ясла-садок)"Калинонька"</t>
  </si>
  <si>
    <t>Добудова терапевтичного корпусу на 50 ліжок до існуючих корпусів Городоцької ЦРЛ по вул. Коцюбинського,18, в тому числі коригування ПКД</t>
  </si>
  <si>
    <t>Коригування ПКД "Ремонтно-реставраційні роботи по бібліотеці для дорослих і дітей в м. Городку по вул. Л.Мартовича, 3 Львівської області"</t>
  </si>
  <si>
    <t>Секретар ради                                                                Микола ЛУПІЙ</t>
  </si>
  <si>
    <t>Бюджету ГМР</t>
  </si>
  <si>
    <t>Разом, бюджет ГРМ</t>
  </si>
  <si>
    <t>Всього</t>
  </si>
  <si>
    <t>обласного бюджету</t>
  </si>
  <si>
    <t xml:space="preserve">Каналізування житлових мікрорайонів м. Городок V етап вул.Підгір’я, Дорошенка, Сагайдачного, Шашкевича, Хоткевича, Шевченка, Окружна, Галицька, Коновальця. </t>
  </si>
  <si>
    <t>Каналізування житлових мікрорайонів м. Городок, V етап вул. Підгіря, Дорошенка, Сагайдачного, Шашкевича, Хоткевича, Шевченка, Окружна, Галицька, Коновальця (коригування)</t>
  </si>
  <si>
    <t>Реконструкція вуличного освітлення с.Мавковичі Городоцької міської ради Львівської області з використанням енергозберігаючих технологій</t>
  </si>
  <si>
    <t>Капітальний ремонт фасаду Городоцької дитячої мистецької школи Городоцького району Львівської області.</t>
  </si>
  <si>
    <t>Реконструкція  нежитлової будівлі  за адресою майдан Гайдамаків, 6 б м.Городок Львівської області під ЦНАП (центр надання адміністративних послуг) (в т.ч. виготовлення ПКД)</t>
  </si>
  <si>
    <t>Будівництво водопроводу по вул. Шевченка, Старий Зруб, Січинського в с.Мшана Львівської області (в т.ч. виготовлення ПКД)</t>
  </si>
  <si>
    <t>Капітальний ремонт дороги по вул.Авіаційна в м.Городок Городоцького району Львівської області (в т.ч. виготовлення ПКД)</t>
  </si>
  <si>
    <t xml:space="preserve">Реконструкція даху Речичанської ЗОШ І-ІІ ступеня в с.Речичани Городоцького району Львівської області  </t>
  </si>
  <si>
    <t>Добудова терапевтичного корпусу на 50 ліжок до існуючих корпусів Городоцької ЦРЛ по вул. Коцюбинського, 18, в тому числі коригування ПКД. Коригування</t>
  </si>
  <si>
    <t>Добудова терапевтичного корпусу на 50 ліжок до існуючих корпусів Городоцької ЦРЛ по вул. Коцюбинського,18 , в тому числі коригування ПКД</t>
  </si>
  <si>
    <t xml:space="preserve">Каналізування житлових мікрорайонів м. Городок Львівської обл  V етап вул.Підгір’я, Дорошенка, Сагайдачного, Шашкевича, Хоткевича, Шевченка, Окружна, Галицька, Коновальця.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</si>
</sst>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entury"/>
      <family val="1"/>
      <charset val="204"/>
    </font>
    <font>
      <sz val="11"/>
      <name val="Century"/>
      <family val="1"/>
      <charset val="204"/>
    </font>
    <font>
      <b/>
      <sz val="14"/>
      <name val="Century"/>
      <family val="1"/>
      <charset val="204"/>
    </font>
    <font>
      <sz val="12"/>
      <name val="Century"/>
      <family val="1"/>
      <charset val="204"/>
    </font>
    <font>
      <b/>
      <sz val="12"/>
      <name val="Century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entury"/>
      <family val="1"/>
      <charset val="204"/>
    </font>
    <font>
      <sz val="12"/>
      <color indexed="8"/>
      <name val="Century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" fillId="21" borderId="7" applyNumberFormat="0" applyFont="0" applyAlignment="0" applyProtection="0"/>
    <xf numFmtId="0" fontId="1" fillId="0" borderId="0"/>
  </cellStyleXfs>
  <cellXfs count="75">
    <xf numFmtId="0" fontId="0" fillId="0" borderId="0" xfId="0"/>
    <xf numFmtId="0" fontId="12" fillId="0" borderId="8" xfId="0" applyFont="1" applyBorder="1" applyAlignment="1">
      <alignment horizontal="center" vertical="center" wrapText="1"/>
    </xf>
    <xf numFmtId="0" fontId="15" fillId="0" borderId="8" xfId="0" applyFont="1" applyBorder="1"/>
    <xf numFmtId="0" fontId="12" fillId="22" borderId="8" xfId="0" applyFont="1" applyFill="1" applyBorder="1" applyAlignment="1">
      <alignment horizontal="left" vertical="top" wrapText="1"/>
    </xf>
    <xf numFmtId="0" fontId="23" fillId="0" borderId="8" xfId="0" applyFont="1" applyBorder="1" applyAlignment="1">
      <alignment horizontal="left" wrapText="1"/>
    </xf>
    <xf numFmtId="0" fontId="0" fillId="0" borderId="0" xfId="0" applyBorder="1"/>
    <xf numFmtId="0" fontId="23" fillId="0" borderId="8" xfId="0" applyFont="1" applyBorder="1" applyAlignment="1">
      <alignment horizontal="left" vertical="top" wrapText="1"/>
    </xf>
    <xf numFmtId="0" fontId="23" fillId="22" borderId="8" xfId="0" applyFont="1" applyFill="1" applyBorder="1" applyAlignment="1">
      <alignment horizontal="left" vertical="top" wrapText="1"/>
    </xf>
    <xf numFmtId="0" fontId="23" fillId="22" borderId="8" xfId="0" applyFont="1" applyFill="1" applyBorder="1" applyAlignment="1">
      <alignment horizontal="left"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7" fillId="22" borderId="8" xfId="0" applyFont="1" applyFill="1" applyBorder="1" applyAlignment="1">
      <alignment wrapText="1"/>
    </xf>
    <xf numFmtId="2" fontId="0" fillId="0" borderId="0" xfId="0" applyNumberFormat="1"/>
    <xf numFmtId="0" fontId="12" fillId="0" borderId="8" xfId="0" applyFont="1" applyFill="1" applyBorder="1" applyAlignment="1">
      <alignment horizontal="center" vertical="center" wrapText="1"/>
    </xf>
    <xf numFmtId="4" fontId="0" fillId="0" borderId="0" xfId="0" applyNumberFormat="1"/>
    <xf numFmtId="0" fontId="18" fillId="0" borderId="0" xfId="0" applyFont="1" applyAlignment="1">
      <alignment wrapText="1"/>
    </xf>
    <xf numFmtId="0" fontId="18" fillId="0" borderId="0" xfId="0" applyFont="1"/>
    <xf numFmtId="0" fontId="21" fillId="0" borderId="0" xfId="0" applyFont="1" applyAlignment="1">
      <alignment horizontal="center" wrapText="1"/>
    </xf>
    <xf numFmtId="0" fontId="17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top" wrapText="1"/>
    </xf>
    <xf numFmtId="0" fontId="22" fillId="0" borderId="0" xfId="0" applyFont="1" applyAlignment="1">
      <alignment horizontal="left"/>
    </xf>
    <xf numFmtId="0" fontId="22" fillId="0" borderId="0" xfId="0" applyFont="1"/>
    <xf numFmtId="0" fontId="12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3" fontId="12" fillId="22" borderId="8" xfId="0" applyNumberFormat="1" applyFont="1" applyFill="1" applyBorder="1" applyAlignment="1">
      <alignment horizontal="center" vertical="center" wrapText="1"/>
    </xf>
    <xf numFmtId="3" fontId="15" fillId="22" borderId="8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9" fillId="0" borderId="0" xfId="35" applyFont="1" applyAlignment="1">
      <alignment horizontal="left" vertical="top" wrapText="1"/>
    </xf>
    <xf numFmtId="0" fontId="18" fillId="0" borderId="0" xfId="0" applyFont="1" applyFill="1"/>
    <xf numFmtId="0" fontId="21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wrapText="1"/>
    </xf>
    <xf numFmtId="0" fontId="18" fillId="0" borderId="10" xfId="0" applyFont="1" applyBorder="1" applyAlignment="1">
      <alignment horizontal="center" vertical="center" wrapText="1"/>
    </xf>
    <xf numFmtId="0" fontId="18" fillId="0" borderId="8" xfId="0" applyFont="1" applyBorder="1"/>
    <xf numFmtId="0" fontId="18" fillId="0" borderId="8" xfId="0" applyFont="1" applyBorder="1" applyAlignment="1">
      <alignment horizontal="center"/>
    </xf>
    <xf numFmtId="0" fontId="18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/>
    </xf>
    <xf numFmtId="0" fontId="24" fillId="0" borderId="8" xfId="0" applyFont="1" applyBorder="1" applyAlignment="1">
      <alignment horizontal="left" wrapText="1"/>
    </xf>
    <xf numFmtId="0" fontId="24" fillId="0" borderId="8" xfId="0" applyFont="1" applyBorder="1" applyAlignment="1">
      <alignment horizontal="center" vertical="center" wrapText="1"/>
    </xf>
    <xf numFmtId="1" fontId="21" fillId="0" borderId="8" xfId="0" applyNumberFormat="1" applyFont="1" applyBorder="1" applyAlignment="1">
      <alignment horizontal="center" vertical="center" wrapText="1"/>
    </xf>
    <xf numFmtId="1" fontId="21" fillId="0" borderId="8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left" wrapText="1"/>
    </xf>
    <xf numFmtId="0" fontId="24" fillId="0" borderId="8" xfId="0" applyFont="1" applyBorder="1" applyAlignment="1">
      <alignment horizontal="left" vertical="top" wrapText="1"/>
    </xf>
    <xf numFmtId="0" fontId="25" fillId="0" borderId="8" xfId="0" applyFont="1" applyBorder="1" applyAlignment="1">
      <alignment horizontal="left" vertical="center" wrapText="1"/>
    </xf>
    <xf numFmtId="1" fontId="21" fillId="22" borderId="8" xfId="0" applyNumberFormat="1" applyFont="1" applyFill="1" applyBorder="1" applyAlignment="1">
      <alignment horizontal="center" vertical="center"/>
    </xf>
    <xf numFmtId="0" fontId="21" fillId="0" borderId="8" xfId="0" applyFont="1" applyBorder="1" applyAlignment="1">
      <alignment horizontal="left" vertical="top" wrapText="1"/>
    </xf>
    <xf numFmtId="0" fontId="21" fillId="0" borderId="0" xfId="0" applyFont="1" applyAlignment="1">
      <alignment wrapText="1"/>
    </xf>
    <xf numFmtId="0" fontId="25" fillId="22" borderId="8" xfId="0" applyFont="1" applyFill="1" applyBorder="1" applyAlignment="1">
      <alignment wrapText="1"/>
    </xf>
    <xf numFmtId="0" fontId="25" fillId="22" borderId="8" xfId="0" applyFont="1" applyFill="1" applyBorder="1" applyAlignment="1">
      <alignment horizontal="center" vertical="center" wrapText="1"/>
    </xf>
    <xf numFmtId="0" fontId="21" fillId="22" borderId="8" xfId="0" applyFont="1" applyFill="1" applyBorder="1" applyAlignment="1">
      <alignment horizontal="left" vertical="top" wrapText="1"/>
    </xf>
    <xf numFmtId="0" fontId="21" fillId="22" borderId="8" xfId="0" applyFont="1" applyFill="1" applyBorder="1" applyAlignment="1">
      <alignment horizontal="center" vertical="center" wrapText="1"/>
    </xf>
    <xf numFmtId="0" fontId="25" fillId="0" borderId="8" xfId="0" applyFont="1" applyBorder="1" applyAlignment="1">
      <alignment wrapText="1"/>
    </xf>
    <xf numFmtId="0" fontId="25" fillId="0" borderId="8" xfId="0" applyFont="1" applyBorder="1" applyAlignment="1">
      <alignment horizontal="center" vertical="center" wrapText="1"/>
    </xf>
    <xf numFmtId="1" fontId="21" fillId="22" borderId="8" xfId="0" applyNumberFormat="1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/>
    </xf>
    <xf numFmtId="0" fontId="24" fillId="0" borderId="8" xfId="0" applyFont="1" applyFill="1" applyBorder="1" applyAlignment="1">
      <alignment horizontal="left" wrapText="1"/>
    </xf>
    <xf numFmtId="1" fontId="21" fillId="0" borderId="8" xfId="0" applyNumberFormat="1" applyFont="1" applyFill="1" applyBorder="1" applyAlignment="1">
      <alignment horizontal="center" vertical="center" wrapText="1"/>
    </xf>
    <xf numFmtId="1" fontId="21" fillId="0" borderId="8" xfId="0" applyNumberFormat="1" applyFont="1" applyFill="1" applyBorder="1" applyAlignment="1">
      <alignment horizontal="center" vertical="center"/>
    </xf>
    <xf numFmtId="0" fontId="21" fillId="0" borderId="8" xfId="0" applyFont="1" applyFill="1" applyBorder="1"/>
    <xf numFmtId="0" fontId="22" fillId="0" borderId="8" xfId="0" applyFont="1" applyFill="1" applyBorder="1"/>
    <xf numFmtId="1" fontId="22" fillId="0" borderId="8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</cellXfs>
  <cellStyles count="36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xr:uid="{00000000-0005-0000-0000-000012000000}"/>
    <cellStyle name="Акцент2" xfId="20" xr:uid="{00000000-0005-0000-0000-000013000000}"/>
    <cellStyle name="Акцент3" xfId="21" xr:uid="{00000000-0005-0000-0000-000014000000}"/>
    <cellStyle name="Акцент4" xfId="22" xr:uid="{00000000-0005-0000-0000-000015000000}"/>
    <cellStyle name="Акцент5" xfId="23" xr:uid="{00000000-0005-0000-0000-000016000000}"/>
    <cellStyle name="Акцент6" xfId="24" xr:uid="{00000000-0005-0000-0000-000017000000}"/>
    <cellStyle name="Вывод" xfId="25" xr:uid="{00000000-0005-0000-0000-000018000000}"/>
    <cellStyle name="Вычисление" xfId="26" xr:uid="{00000000-0005-0000-0000-000019000000}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Звичайний" xfId="0" builtinId="0"/>
    <cellStyle name="Итог" xfId="31" xr:uid="{00000000-0005-0000-0000-00001F000000}"/>
    <cellStyle name="Обычный_благоустрій" xfId="35" xr:uid="{93335626-9803-40DE-993B-C914A3C416D2}"/>
    <cellStyle name="Плохой" xfId="32" xr:uid="{00000000-0005-0000-0000-000020000000}"/>
    <cellStyle name="Пояснение" xfId="33" xr:uid="{00000000-0005-0000-0000-000021000000}"/>
    <cellStyle name="Примечание" xfId="34" xr:uid="{00000000-0005-0000-0000-00002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0</xdr:row>
      <xdr:rowOff>76200</xdr:rowOff>
    </xdr:from>
    <xdr:to>
      <xdr:col>7</xdr:col>
      <xdr:colOff>428625</xdr:colOff>
      <xdr:row>1</xdr:row>
      <xdr:rowOff>800100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3799536-249C-4D8E-9356-0A6A8D6D1EDA}"/>
            </a:ext>
          </a:extLst>
        </xdr:cNvPr>
        <xdr:cNvSpPr txBox="1"/>
      </xdr:nvSpPr>
      <xdr:spPr>
        <a:xfrm>
          <a:off x="4791075" y="76200"/>
          <a:ext cx="2981325" cy="1047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200">
              <a:latin typeface="Century" panose="02040604050505020304" pitchFamily="18" charset="0"/>
            </a:rPr>
            <a:t>Додаток</a:t>
          </a:r>
        </a:p>
        <a:p>
          <a:r>
            <a:rPr lang="uk-UA" sz="1200">
              <a:latin typeface="Century" panose="02040604050505020304" pitchFamily="18" charset="0"/>
            </a:rPr>
            <a:t>до рішення сесії Городоцької міської ради Львівської області</a:t>
          </a:r>
        </a:p>
        <a:p>
          <a:r>
            <a:rPr lang="uk-UA" sz="1200">
              <a:latin typeface="Century" panose="02040604050505020304" pitchFamily="18" charset="0"/>
            </a:rPr>
            <a:t>27.05.2021</a:t>
          </a:r>
          <a:r>
            <a:rPr lang="uk-UA" sz="1200" baseline="0">
              <a:latin typeface="Century" panose="02040604050505020304" pitchFamily="18" charset="0"/>
            </a:rPr>
            <a:t> № 1401</a:t>
          </a:r>
          <a:endParaRPr lang="uk-UA" sz="1200">
            <a:latin typeface="Century" panose="020406040505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opLeftCell="A16" workbookViewId="0">
      <selection activeCell="B22" sqref="B22"/>
    </sheetView>
  </sheetViews>
  <sheetFormatPr defaultRowHeight="12.75" x14ac:dyDescent="0.2"/>
  <cols>
    <col min="1" max="1" width="4.7109375" customWidth="1"/>
    <col min="2" max="2" width="108" customWidth="1"/>
    <col min="3" max="3" width="16.5703125" customWidth="1"/>
    <col min="4" max="4" width="15.28515625" customWidth="1"/>
    <col min="5" max="5" width="14.85546875" customWidth="1"/>
    <col min="6" max="6" width="14.28515625" bestFit="1" customWidth="1"/>
    <col min="7" max="7" width="14.28515625" customWidth="1"/>
    <col min="8" max="8" width="14.28515625" bestFit="1" customWidth="1"/>
    <col min="9" max="9" width="17.7109375" customWidth="1"/>
    <col min="10" max="10" width="11.7109375" bestFit="1" customWidth="1"/>
  </cols>
  <sheetData>
    <row r="1" spans="1:8" ht="50.25" customHeight="1" x14ac:dyDescent="0.3">
      <c r="A1" s="30" t="s">
        <v>26</v>
      </c>
      <c r="B1" s="30"/>
      <c r="C1" s="30"/>
      <c r="D1" s="30"/>
      <c r="E1" s="30"/>
    </row>
    <row r="2" spans="1:8" ht="18.75" x14ac:dyDescent="0.3">
      <c r="A2" s="12"/>
      <c r="B2" s="12"/>
      <c r="C2" s="12"/>
      <c r="D2" s="12"/>
      <c r="E2" s="12"/>
    </row>
    <row r="3" spans="1:8" ht="15.75" x14ac:dyDescent="0.2">
      <c r="A3" s="28" t="s">
        <v>0</v>
      </c>
      <c r="B3" s="28" t="s">
        <v>1</v>
      </c>
      <c r="C3" s="28" t="s">
        <v>18</v>
      </c>
      <c r="D3" s="32" t="s">
        <v>14</v>
      </c>
      <c r="E3" s="33"/>
      <c r="F3" s="34"/>
      <c r="G3" s="28" t="s">
        <v>76</v>
      </c>
      <c r="H3" s="29" t="s">
        <v>77</v>
      </c>
    </row>
    <row r="4" spans="1:8" ht="15.75" x14ac:dyDescent="0.2">
      <c r="A4" s="28"/>
      <c r="B4" s="28"/>
      <c r="C4" s="28"/>
      <c r="D4" s="32" t="s">
        <v>63</v>
      </c>
      <c r="E4" s="33"/>
      <c r="F4" s="34"/>
      <c r="G4" s="28"/>
      <c r="H4" s="29"/>
    </row>
    <row r="5" spans="1:8" ht="43.15" customHeight="1" x14ac:dyDescent="0.2">
      <c r="A5" s="28"/>
      <c r="B5" s="28"/>
      <c r="C5" s="28"/>
      <c r="D5" s="1" t="s">
        <v>75</v>
      </c>
      <c r="E5" s="1" t="s">
        <v>78</v>
      </c>
      <c r="F5" s="15" t="s">
        <v>66</v>
      </c>
      <c r="G5" s="28"/>
      <c r="H5" s="29"/>
    </row>
    <row r="6" spans="1:8" ht="22.15" customHeight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</row>
    <row r="7" spans="1:8" ht="31.5" x14ac:dyDescent="0.2">
      <c r="A7" s="1">
        <v>1</v>
      </c>
      <c r="B7" s="6" t="s">
        <v>2</v>
      </c>
      <c r="C7" s="26">
        <v>7000000</v>
      </c>
      <c r="D7" s="26">
        <v>0</v>
      </c>
      <c r="E7" s="26">
        <v>0</v>
      </c>
      <c r="F7" s="26">
        <v>0</v>
      </c>
      <c r="G7" s="26">
        <f>C7+D7</f>
        <v>7000000</v>
      </c>
      <c r="H7" s="26">
        <f>C7+D7+E7+F7</f>
        <v>7000000</v>
      </c>
    </row>
    <row r="8" spans="1:8" ht="31.5" x14ac:dyDescent="0.2">
      <c r="A8" s="1">
        <v>2</v>
      </c>
      <c r="B8" s="21" t="s">
        <v>88</v>
      </c>
      <c r="C8" s="26">
        <v>2000000</v>
      </c>
      <c r="D8" s="26">
        <v>-2000000</v>
      </c>
      <c r="E8" s="26">
        <v>16598341</v>
      </c>
      <c r="F8" s="26"/>
      <c r="G8" s="26">
        <f>C8+D8</f>
        <v>0</v>
      </c>
      <c r="H8" s="26">
        <f t="shared" ref="H8:H64" si="0">C8+D8+E8+F8</f>
        <v>16598341</v>
      </c>
    </row>
    <row r="9" spans="1:8" ht="31.5" x14ac:dyDescent="0.25">
      <c r="A9" s="24">
        <v>3</v>
      </c>
      <c r="B9" s="25" t="s">
        <v>87</v>
      </c>
      <c r="C9" s="26"/>
      <c r="D9" s="26">
        <v>2000000</v>
      </c>
      <c r="E9" s="26"/>
      <c r="F9" s="26">
        <v>7000000</v>
      </c>
      <c r="G9" s="26">
        <f t="shared" ref="G9" si="1">C9+D9</f>
        <v>2000000</v>
      </c>
      <c r="H9" s="26">
        <f t="shared" ref="H9" si="2">C9+D9+E9+F9</f>
        <v>9000000</v>
      </c>
    </row>
    <row r="10" spans="1:8" ht="15.75" x14ac:dyDescent="0.2">
      <c r="A10" s="1">
        <v>4</v>
      </c>
      <c r="B10" s="6" t="s">
        <v>44</v>
      </c>
      <c r="C10" s="26">
        <v>880400</v>
      </c>
      <c r="D10" s="26">
        <v>0</v>
      </c>
      <c r="E10" s="26">
        <v>0</v>
      </c>
      <c r="F10" s="26">
        <v>0</v>
      </c>
      <c r="G10" s="26">
        <f t="shared" ref="G10:G64" si="3">C10+D10</f>
        <v>880400</v>
      </c>
      <c r="H10" s="26">
        <f t="shared" si="0"/>
        <v>880400</v>
      </c>
    </row>
    <row r="11" spans="1:8" ht="31.5" x14ac:dyDescent="0.2">
      <c r="A11" s="1">
        <v>5</v>
      </c>
      <c r="B11" s="6" t="s">
        <v>3</v>
      </c>
      <c r="C11" s="26">
        <v>385000</v>
      </c>
      <c r="D11" s="26">
        <v>0</v>
      </c>
      <c r="E11" s="26">
        <v>0</v>
      </c>
      <c r="F11" s="26">
        <v>0</v>
      </c>
      <c r="G11" s="26">
        <f t="shared" si="3"/>
        <v>385000</v>
      </c>
      <c r="H11" s="26">
        <f t="shared" si="0"/>
        <v>385000</v>
      </c>
    </row>
    <row r="12" spans="1:8" ht="31.5" x14ac:dyDescent="0.2">
      <c r="A12" s="24">
        <v>6</v>
      </c>
      <c r="B12" s="6" t="s">
        <v>8</v>
      </c>
      <c r="C12" s="26">
        <v>200000</v>
      </c>
      <c r="D12" s="26">
        <v>-200000</v>
      </c>
      <c r="E12" s="26">
        <v>0</v>
      </c>
      <c r="F12" s="26">
        <v>0</v>
      </c>
      <c r="G12" s="26">
        <f t="shared" si="3"/>
        <v>0</v>
      </c>
      <c r="H12" s="26">
        <f t="shared" si="0"/>
        <v>0</v>
      </c>
    </row>
    <row r="13" spans="1:8" ht="31.5" x14ac:dyDescent="0.2">
      <c r="A13" s="24">
        <v>7</v>
      </c>
      <c r="B13" s="6" t="s">
        <v>9</v>
      </c>
      <c r="C13" s="26">
        <v>200000</v>
      </c>
      <c r="D13" s="26">
        <v>0</v>
      </c>
      <c r="E13" s="26">
        <v>0</v>
      </c>
      <c r="F13" s="26">
        <v>0</v>
      </c>
      <c r="G13" s="26">
        <f t="shared" si="3"/>
        <v>200000</v>
      </c>
      <c r="H13" s="26">
        <f t="shared" si="0"/>
        <v>200000</v>
      </c>
    </row>
    <row r="14" spans="1:8" ht="31.5" x14ac:dyDescent="0.2">
      <c r="A14" s="24">
        <v>8</v>
      </c>
      <c r="B14" s="6" t="s">
        <v>25</v>
      </c>
      <c r="C14" s="26">
        <v>1000000</v>
      </c>
      <c r="D14" s="26">
        <v>0</v>
      </c>
      <c r="E14" s="26">
        <v>0</v>
      </c>
      <c r="F14" s="26">
        <v>0</v>
      </c>
      <c r="G14" s="26">
        <f t="shared" si="3"/>
        <v>1000000</v>
      </c>
      <c r="H14" s="26">
        <f t="shared" si="0"/>
        <v>1000000</v>
      </c>
    </row>
    <row r="15" spans="1:8" ht="31.5" x14ac:dyDescent="0.2">
      <c r="A15" s="24">
        <v>9</v>
      </c>
      <c r="B15" s="6" t="s">
        <v>79</v>
      </c>
      <c r="C15" s="26">
        <v>2441337</v>
      </c>
      <c r="D15" s="26">
        <v>-2441337</v>
      </c>
      <c r="E15" s="26">
        <v>0</v>
      </c>
      <c r="F15" s="26">
        <v>0</v>
      </c>
      <c r="G15" s="26">
        <f t="shared" si="3"/>
        <v>0</v>
      </c>
      <c r="H15" s="26">
        <f t="shared" si="0"/>
        <v>0</v>
      </c>
    </row>
    <row r="16" spans="1:8" ht="31.5" x14ac:dyDescent="0.2">
      <c r="A16" s="24">
        <v>10</v>
      </c>
      <c r="B16" s="6" t="s">
        <v>80</v>
      </c>
      <c r="C16" s="26">
        <v>0</v>
      </c>
      <c r="D16" s="26">
        <v>2441337</v>
      </c>
      <c r="E16" s="26">
        <v>0</v>
      </c>
      <c r="F16" s="26">
        <v>0</v>
      </c>
      <c r="G16" s="26">
        <f t="shared" si="3"/>
        <v>2441337</v>
      </c>
      <c r="H16" s="26">
        <f t="shared" si="0"/>
        <v>2441337</v>
      </c>
    </row>
    <row r="17" spans="1:9" ht="31.5" x14ac:dyDescent="0.2">
      <c r="A17" s="24">
        <v>11</v>
      </c>
      <c r="B17" s="20" t="s">
        <v>89</v>
      </c>
      <c r="C17" s="26">
        <v>0</v>
      </c>
      <c r="D17" s="26">
        <v>0</v>
      </c>
      <c r="E17" s="26">
        <v>400000</v>
      </c>
      <c r="F17" s="26">
        <v>0</v>
      </c>
      <c r="G17" s="26">
        <f t="shared" si="3"/>
        <v>0</v>
      </c>
      <c r="H17" s="26">
        <f t="shared" si="0"/>
        <v>400000</v>
      </c>
    </row>
    <row r="18" spans="1:9" ht="15.75" x14ac:dyDescent="0.2">
      <c r="A18" s="24">
        <v>12</v>
      </c>
      <c r="B18" s="6" t="s">
        <v>4</v>
      </c>
      <c r="C18" s="26">
        <v>850790</v>
      </c>
      <c r="D18" s="26">
        <v>0</v>
      </c>
      <c r="E18" s="26">
        <v>0</v>
      </c>
      <c r="F18" s="26">
        <v>0</v>
      </c>
      <c r="G18" s="26">
        <f t="shared" si="3"/>
        <v>850790</v>
      </c>
      <c r="H18" s="26">
        <f t="shared" si="0"/>
        <v>850790</v>
      </c>
    </row>
    <row r="19" spans="1:9" ht="31.5" x14ac:dyDescent="0.2">
      <c r="A19" s="24">
        <v>13</v>
      </c>
      <c r="B19" s="6" t="s">
        <v>20</v>
      </c>
      <c r="C19" s="26">
        <v>100000</v>
      </c>
      <c r="D19" s="26">
        <v>-100000</v>
      </c>
      <c r="E19" s="26">
        <v>0</v>
      </c>
      <c r="F19" s="26">
        <v>0</v>
      </c>
      <c r="G19" s="26">
        <f t="shared" si="3"/>
        <v>0</v>
      </c>
      <c r="H19" s="26">
        <f t="shared" si="0"/>
        <v>0</v>
      </c>
      <c r="I19" t="s">
        <v>56</v>
      </c>
    </row>
    <row r="20" spans="1:9" ht="31.5" x14ac:dyDescent="0.2">
      <c r="A20" s="24">
        <v>14</v>
      </c>
      <c r="B20" s="6" t="s">
        <v>57</v>
      </c>
      <c r="C20" s="26">
        <v>0</v>
      </c>
      <c r="D20" s="26">
        <v>100000</v>
      </c>
      <c r="E20" s="26">
        <v>0</v>
      </c>
      <c r="F20" s="26">
        <v>0</v>
      </c>
      <c r="G20" s="26">
        <f t="shared" si="3"/>
        <v>100000</v>
      </c>
      <c r="H20" s="26">
        <f t="shared" si="0"/>
        <v>100000</v>
      </c>
    </row>
    <row r="21" spans="1:9" ht="15.75" x14ac:dyDescent="0.2">
      <c r="A21" s="24">
        <v>15</v>
      </c>
      <c r="B21" s="7" t="s">
        <v>5</v>
      </c>
      <c r="C21" s="26">
        <v>500000</v>
      </c>
      <c r="D21" s="26">
        <v>0</v>
      </c>
      <c r="E21" s="26">
        <v>0</v>
      </c>
      <c r="F21" s="26">
        <v>0</v>
      </c>
      <c r="G21" s="26">
        <f t="shared" si="3"/>
        <v>500000</v>
      </c>
      <c r="H21" s="26">
        <f t="shared" si="0"/>
        <v>500000</v>
      </c>
    </row>
    <row r="22" spans="1:9" ht="94.5" x14ac:dyDescent="0.2">
      <c r="A22" s="24">
        <v>16</v>
      </c>
      <c r="B22" s="6" t="s">
        <v>6</v>
      </c>
      <c r="C22" s="26">
        <v>1000000</v>
      </c>
      <c r="D22" s="26">
        <v>0</v>
      </c>
      <c r="E22" s="26">
        <v>0</v>
      </c>
      <c r="F22" s="26">
        <v>0</v>
      </c>
      <c r="G22" s="26">
        <f t="shared" si="3"/>
        <v>1000000</v>
      </c>
      <c r="H22" s="26">
        <f t="shared" si="0"/>
        <v>1000000</v>
      </c>
    </row>
    <row r="23" spans="1:9" ht="15.75" x14ac:dyDescent="0.2">
      <c r="A23" s="24">
        <v>17</v>
      </c>
      <c r="B23" s="6" t="s">
        <v>7</v>
      </c>
      <c r="C23" s="26">
        <v>2066950</v>
      </c>
      <c r="D23" s="26">
        <v>0</v>
      </c>
      <c r="E23" s="26">
        <v>0</v>
      </c>
      <c r="F23" s="26">
        <v>0</v>
      </c>
      <c r="G23" s="26">
        <f t="shared" si="3"/>
        <v>2066950</v>
      </c>
      <c r="H23" s="26">
        <f t="shared" si="0"/>
        <v>2066950</v>
      </c>
    </row>
    <row r="24" spans="1:9" ht="15.75" x14ac:dyDescent="0.2">
      <c r="A24" s="24">
        <v>18</v>
      </c>
      <c r="B24" s="6" t="s">
        <v>28</v>
      </c>
      <c r="C24" s="26">
        <v>400000</v>
      </c>
      <c r="D24" s="26">
        <v>0</v>
      </c>
      <c r="E24" s="26">
        <v>0</v>
      </c>
      <c r="F24" s="26">
        <v>0</v>
      </c>
      <c r="G24" s="26">
        <f t="shared" si="3"/>
        <v>400000</v>
      </c>
      <c r="H24" s="26">
        <f t="shared" si="0"/>
        <v>400000</v>
      </c>
    </row>
    <row r="25" spans="1:9" ht="15.75" x14ac:dyDescent="0.2">
      <c r="A25" s="24">
        <v>19</v>
      </c>
      <c r="B25" s="6" t="s">
        <v>29</v>
      </c>
      <c r="C25" s="26">
        <v>150000</v>
      </c>
      <c r="D25" s="26">
        <v>-150000</v>
      </c>
      <c r="E25" s="26">
        <v>0</v>
      </c>
      <c r="F25" s="26">
        <v>0</v>
      </c>
      <c r="G25" s="26">
        <f t="shared" si="3"/>
        <v>0</v>
      </c>
      <c r="H25" s="26">
        <f t="shared" si="0"/>
        <v>0</v>
      </c>
    </row>
    <row r="26" spans="1:9" ht="15.75" x14ac:dyDescent="0.2">
      <c r="A26" s="24">
        <v>20</v>
      </c>
      <c r="B26" s="6" t="s">
        <v>30</v>
      </c>
      <c r="C26" s="26">
        <v>150000</v>
      </c>
      <c r="D26" s="26">
        <v>-150000</v>
      </c>
      <c r="E26" s="26">
        <v>0</v>
      </c>
      <c r="F26" s="26">
        <v>0</v>
      </c>
      <c r="G26" s="26">
        <f t="shared" si="3"/>
        <v>0</v>
      </c>
      <c r="H26" s="26">
        <f t="shared" si="0"/>
        <v>0</v>
      </c>
    </row>
    <row r="27" spans="1:9" ht="15.75" x14ac:dyDescent="0.2">
      <c r="A27" s="24">
        <v>21</v>
      </c>
      <c r="B27" s="6" t="s">
        <v>31</v>
      </c>
      <c r="C27" s="26">
        <v>150000</v>
      </c>
      <c r="D27" s="26">
        <v>-150000</v>
      </c>
      <c r="E27" s="26">
        <v>0</v>
      </c>
      <c r="F27" s="26">
        <v>0</v>
      </c>
      <c r="G27" s="26">
        <f t="shared" si="3"/>
        <v>0</v>
      </c>
      <c r="H27" s="26">
        <f t="shared" si="0"/>
        <v>0</v>
      </c>
    </row>
    <row r="28" spans="1:9" ht="15.75" x14ac:dyDescent="0.2">
      <c r="A28" s="24">
        <v>22</v>
      </c>
      <c r="B28" s="6" t="s">
        <v>32</v>
      </c>
      <c r="C28" s="26">
        <v>150000</v>
      </c>
      <c r="D28" s="26">
        <v>-150000</v>
      </c>
      <c r="E28" s="26">
        <v>0</v>
      </c>
      <c r="F28" s="26">
        <v>0</v>
      </c>
      <c r="G28" s="26">
        <f t="shared" si="3"/>
        <v>0</v>
      </c>
      <c r="H28" s="26">
        <f t="shared" si="0"/>
        <v>0</v>
      </c>
    </row>
    <row r="29" spans="1:9" ht="15.75" x14ac:dyDescent="0.2">
      <c r="A29" s="24">
        <v>23</v>
      </c>
      <c r="B29" s="6" t="s">
        <v>33</v>
      </c>
      <c r="C29" s="26">
        <v>150000</v>
      </c>
      <c r="D29" s="26">
        <v>-150000</v>
      </c>
      <c r="E29" s="26">
        <v>0</v>
      </c>
      <c r="F29" s="26">
        <v>0</v>
      </c>
      <c r="G29" s="26">
        <f t="shared" si="3"/>
        <v>0</v>
      </c>
      <c r="H29" s="26">
        <f t="shared" si="0"/>
        <v>0</v>
      </c>
    </row>
    <row r="30" spans="1:9" ht="15.75" x14ac:dyDescent="0.2">
      <c r="A30" s="24">
        <v>24</v>
      </c>
      <c r="B30" s="6" t="s">
        <v>34</v>
      </c>
      <c r="C30" s="26">
        <v>150000</v>
      </c>
      <c r="D30" s="26">
        <v>-150000</v>
      </c>
      <c r="E30" s="26">
        <v>0</v>
      </c>
      <c r="F30" s="26">
        <v>0</v>
      </c>
      <c r="G30" s="26">
        <f t="shared" si="3"/>
        <v>0</v>
      </c>
      <c r="H30" s="26">
        <f t="shared" si="0"/>
        <v>0</v>
      </c>
    </row>
    <row r="31" spans="1:9" ht="15.75" x14ac:dyDescent="0.25">
      <c r="A31" s="24">
        <v>25</v>
      </c>
      <c r="B31" s="4" t="s">
        <v>10</v>
      </c>
      <c r="C31" s="26">
        <v>150000</v>
      </c>
      <c r="D31" s="26">
        <v>0</v>
      </c>
      <c r="E31" s="26">
        <v>0</v>
      </c>
      <c r="F31" s="26">
        <v>0</v>
      </c>
      <c r="G31" s="26">
        <f t="shared" si="3"/>
        <v>150000</v>
      </c>
      <c r="H31" s="26">
        <f t="shared" si="0"/>
        <v>150000</v>
      </c>
    </row>
    <row r="32" spans="1:9" ht="15.75" x14ac:dyDescent="0.25">
      <c r="A32" s="24">
        <v>26</v>
      </c>
      <c r="B32" s="4" t="s">
        <v>11</v>
      </c>
      <c r="C32" s="26">
        <v>49900</v>
      </c>
      <c r="D32" s="26">
        <v>0</v>
      </c>
      <c r="E32" s="26">
        <v>0</v>
      </c>
      <c r="F32" s="26">
        <v>0</v>
      </c>
      <c r="G32" s="26">
        <f t="shared" si="3"/>
        <v>49900</v>
      </c>
      <c r="H32" s="26">
        <f t="shared" si="0"/>
        <v>49900</v>
      </c>
    </row>
    <row r="33" spans="1:9" ht="15.75" x14ac:dyDescent="0.25">
      <c r="A33" s="24">
        <v>27</v>
      </c>
      <c r="B33" s="4" t="s">
        <v>12</v>
      </c>
      <c r="C33" s="26">
        <v>150000</v>
      </c>
      <c r="D33" s="26">
        <v>0</v>
      </c>
      <c r="E33" s="26">
        <v>0</v>
      </c>
      <c r="F33" s="26">
        <v>0</v>
      </c>
      <c r="G33" s="26">
        <f t="shared" si="3"/>
        <v>150000</v>
      </c>
      <c r="H33" s="26">
        <f t="shared" si="0"/>
        <v>150000</v>
      </c>
    </row>
    <row r="34" spans="1:9" ht="15.75" x14ac:dyDescent="0.25">
      <c r="A34" s="24">
        <v>28</v>
      </c>
      <c r="B34" s="4" t="s">
        <v>13</v>
      </c>
      <c r="C34" s="26">
        <v>150000</v>
      </c>
      <c r="D34" s="26">
        <v>0</v>
      </c>
      <c r="E34" s="26">
        <v>0</v>
      </c>
      <c r="F34" s="26">
        <v>0</v>
      </c>
      <c r="G34" s="26">
        <f t="shared" si="3"/>
        <v>150000</v>
      </c>
      <c r="H34" s="26">
        <f t="shared" si="0"/>
        <v>150000</v>
      </c>
    </row>
    <row r="35" spans="1:9" ht="15.75" x14ac:dyDescent="0.25">
      <c r="A35" s="24">
        <v>29</v>
      </c>
      <c r="B35" s="4" t="s">
        <v>21</v>
      </c>
      <c r="C35" s="26">
        <v>150000</v>
      </c>
      <c r="D35" s="26">
        <v>0</v>
      </c>
      <c r="E35" s="26">
        <v>0</v>
      </c>
      <c r="F35" s="26">
        <v>0</v>
      </c>
      <c r="G35" s="26">
        <f t="shared" si="3"/>
        <v>150000</v>
      </c>
      <c r="H35" s="26">
        <f t="shared" si="0"/>
        <v>150000</v>
      </c>
    </row>
    <row r="36" spans="1:9" ht="15.75" x14ac:dyDescent="0.25">
      <c r="A36" s="24">
        <v>30</v>
      </c>
      <c r="B36" s="8" t="s">
        <v>22</v>
      </c>
      <c r="C36" s="26">
        <v>1000000</v>
      </c>
      <c r="D36" s="26">
        <v>0</v>
      </c>
      <c r="E36" s="26">
        <v>0</v>
      </c>
      <c r="F36" s="26">
        <v>0</v>
      </c>
      <c r="G36" s="26">
        <f t="shared" si="3"/>
        <v>1000000</v>
      </c>
      <c r="H36" s="26">
        <f t="shared" si="0"/>
        <v>1000000</v>
      </c>
    </row>
    <row r="37" spans="1:9" ht="31.5" x14ac:dyDescent="0.25">
      <c r="A37" s="24">
        <v>31</v>
      </c>
      <c r="B37" s="8" t="s">
        <v>17</v>
      </c>
      <c r="C37" s="26">
        <v>138443</v>
      </c>
      <c r="D37" s="26">
        <v>75980</v>
      </c>
      <c r="E37" s="26">
        <v>0</v>
      </c>
      <c r="F37" s="26">
        <v>0</v>
      </c>
      <c r="G37" s="26">
        <f t="shared" si="3"/>
        <v>214423</v>
      </c>
      <c r="H37" s="26">
        <f t="shared" si="0"/>
        <v>214423</v>
      </c>
    </row>
    <row r="38" spans="1:9" ht="15.75" x14ac:dyDescent="0.25">
      <c r="A38" s="24">
        <v>32</v>
      </c>
      <c r="B38" s="8" t="s">
        <v>19</v>
      </c>
      <c r="C38" s="26">
        <v>49900</v>
      </c>
      <c r="D38" s="26">
        <v>0</v>
      </c>
      <c r="E38" s="26">
        <v>0</v>
      </c>
      <c r="F38" s="26">
        <v>0</v>
      </c>
      <c r="G38" s="26">
        <f t="shared" si="3"/>
        <v>49900</v>
      </c>
      <c r="H38" s="26">
        <f t="shared" si="0"/>
        <v>49900</v>
      </c>
    </row>
    <row r="39" spans="1:9" ht="31.5" x14ac:dyDescent="0.25">
      <c r="A39" s="24">
        <v>33</v>
      </c>
      <c r="B39" s="4" t="s">
        <v>24</v>
      </c>
      <c r="C39" s="26">
        <v>400000</v>
      </c>
      <c r="D39" s="26">
        <v>0</v>
      </c>
      <c r="E39" s="26">
        <v>0</v>
      </c>
      <c r="F39" s="26">
        <v>0</v>
      </c>
      <c r="G39" s="26">
        <f t="shared" si="3"/>
        <v>400000</v>
      </c>
      <c r="H39" s="26">
        <f t="shared" si="0"/>
        <v>400000</v>
      </c>
    </row>
    <row r="40" spans="1:9" ht="31.5" x14ac:dyDescent="0.25">
      <c r="A40" s="24">
        <v>34</v>
      </c>
      <c r="B40" s="4" t="s">
        <v>43</v>
      </c>
      <c r="C40" s="26">
        <v>49000</v>
      </c>
      <c r="D40" s="26">
        <v>-49000</v>
      </c>
      <c r="E40" s="26">
        <v>0</v>
      </c>
      <c r="F40" s="26">
        <v>0</v>
      </c>
      <c r="G40" s="26">
        <f t="shared" si="3"/>
        <v>0</v>
      </c>
      <c r="H40" s="26">
        <f t="shared" si="0"/>
        <v>0</v>
      </c>
    </row>
    <row r="41" spans="1:9" ht="31.5" x14ac:dyDescent="0.25">
      <c r="A41" s="24">
        <v>35</v>
      </c>
      <c r="B41" s="4" t="s">
        <v>58</v>
      </c>
      <c r="C41" s="26">
        <v>0</v>
      </c>
      <c r="D41" s="26">
        <f>1988976-100000-110980+49000</f>
        <v>1826996</v>
      </c>
      <c r="E41" s="26">
        <v>0</v>
      </c>
      <c r="F41" s="26">
        <v>0</v>
      </c>
      <c r="G41" s="26">
        <f t="shared" si="3"/>
        <v>1826996</v>
      </c>
      <c r="H41" s="26">
        <f t="shared" si="0"/>
        <v>1826996</v>
      </c>
      <c r="I41" s="14"/>
    </row>
    <row r="42" spans="1:9" ht="31.5" x14ac:dyDescent="0.25">
      <c r="A42" s="24">
        <v>36</v>
      </c>
      <c r="B42" s="4" t="s">
        <v>37</v>
      </c>
      <c r="C42" s="26">
        <v>238573</v>
      </c>
      <c r="D42" s="26">
        <v>0</v>
      </c>
      <c r="E42" s="26">
        <v>0</v>
      </c>
      <c r="F42" s="26">
        <v>0</v>
      </c>
      <c r="G42" s="26">
        <f t="shared" si="3"/>
        <v>238573</v>
      </c>
      <c r="H42" s="26">
        <f t="shared" si="0"/>
        <v>238573</v>
      </c>
    </row>
    <row r="43" spans="1:9" ht="31.5" x14ac:dyDescent="0.25">
      <c r="A43" s="24">
        <v>37</v>
      </c>
      <c r="B43" s="4" t="s">
        <v>38</v>
      </c>
      <c r="C43" s="26">
        <v>484264</v>
      </c>
      <c r="D43" s="26">
        <v>0</v>
      </c>
      <c r="E43" s="26">
        <v>0</v>
      </c>
      <c r="F43" s="26">
        <v>0</v>
      </c>
      <c r="G43" s="26">
        <f t="shared" si="3"/>
        <v>484264</v>
      </c>
      <c r="H43" s="26">
        <f t="shared" si="0"/>
        <v>484264</v>
      </c>
    </row>
    <row r="44" spans="1:9" ht="31.5" x14ac:dyDescent="0.25">
      <c r="A44" s="24">
        <v>38</v>
      </c>
      <c r="B44" s="4" t="s">
        <v>39</v>
      </c>
      <c r="C44" s="26">
        <v>424204</v>
      </c>
      <c r="D44" s="26">
        <v>0</v>
      </c>
      <c r="E44" s="26">
        <v>0</v>
      </c>
      <c r="F44" s="26">
        <v>0</v>
      </c>
      <c r="G44" s="26">
        <f t="shared" si="3"/>
        <v>424204</v>
      </c>
      <c r="H44" s="26">
        <f t="shared" si="0"/>
        <v>424204</v>
      </c>
    </row>
    <row r="45" spans="1:9" ht="31.5" x14ac:dyDescent="0.25">
      <c r="A45" s="24">
        <v>39</v>
      </c>
      <c r="B45" s="4" t="s">
        <v>40</v>
      </c>
      <c r="C45" s="26">
        <v>97547</v>
      </c>
      <c r="D45" s="26">
        <v>0</v>
      </c>
      <c r="E45" s="26">
        <v>0</v>
      </c>
      <c r="F45" s="26">
        <v>0</v>
      </c>
      <c r="G45" s="26">
        <f t="shared" si="3"/>
        <v>97547</v>
      </c>
      <c r="H45" s="26">
        <f t="shared" si="0"/>
        <v>97547</v>
      </c>
    </row>
    <row r="46" spans="1:9" ht="31.5" x14ac:dyDescent="0.25">
      <c r="A46" s="24">
        <v>40</v>
      </c>
      <c r="B46" s="4" t="s">
        <v>41</v>
      </c>
      <c r="C46" s="26">
        <v>49642</v>
      </c>
      <c r="D46" s="26">
        <v>0</v>
      </c>
      <c r="E46" s="26">
        <v>0</v>
      </c>
      <c r="F46" s="26">
        <v>0</v>
      </c>
      <c r="G46" s="26">
        <f t="shared" si="3"/>
        <v>49642</v>
      </c>
      <c r="H46" s="26">
        <f t="shared" si="0"/>
        <v>49642</v>
      </c>
    </row>
    <row r="47" spans="1:9" ht="31.5" x14ac:dyDescent="0.25">
      <c r="A47" s="24">
        <v>41</v>
      </c>
      <c r="B47" s="4" t="s">
        <v>42</v>
      </c>
      <c r="C47" s="26">
        <v>44565</v>
      </c>
      <c r="D47" s="26">
        <v>0</v>
      </c>
      <c r="E47" s="26">
        <v>0</v>
      </c>
      <c r="F47" s="26">
        <v>0</v>
      </c>
      <c r="G47" s="26">
        <f t="shared" si="3"/>
        <v>44565</v>
      </c>
      <c r="H47" s="26">
        <f t="shared" si="0"/>
        <v>44565</v>
      </c>
    </row>
    <row r="48" spans="1:9" ht="31.5" x14ac:dyDescent="0.25">
      <c r="A48" s="24">
        <v>42</v>
      </c>
      <c r="B48" s="4" t="s">
        <v>27</v>
      </c>
      <c r="C48" s="26">
        <v>86254</v>
      </c>
      <c r="D48" s="26">
        <v>0</v>
      </c>
      <c r="E48" s="26">
        <v>0</v>
      </c>
      <c r="F48" s="26">
        <v>0</v>
      </c>
      <c r="G48" s="26">
        <f t="shared" si="3"/>
        <v>86254</v>
      </c>
      <c r="H48" s="26">
        <f t="shared" si="0"/>
        <v>86254</v>
      </c>
    </row>
    <row r="49" spans="1:10" ht="31.5" x14ac:dyDescent="0.25">
      <c r="A49" s="24">
        <v>43</v>
      </c>
      <c r="B49" s="4" t="s">
        <v>35</v>
      </c>
      <c r="C49" s="26">
        <v>3000000</v>
      </c>
      <c r="D49" s="26">
        <v>-3000000</v>
      </c>
      <c r="E49" s="26">
        <v>0</v>
      </c>
      <c r="F49" s="26">
        <v>0</v>
      </c>
      <c r="G49" s="26">
        <f t="shared" si="3"/>
        <v>0</v>
      </c>
      <c r="H49" s="26">
        <f t="shared" si="0"/>
        <v>0</v>
      </c>
    </row>
    <row r="50" spans="1:10" ht="31.5" x14ac:dyDescent="0.25">
      <c r="A50" s="24">
        <v>44</v>
      </c>
      <c r="B50" s="4" t="s">
        <v>48</v>
      </c>
      <c r="C50" s="26">
        <v>0</v>
      </c>
      <c r="D50" s="26">
        <f>127475</f>
        <v>127475</v>
      </c>
      <c r="E50" s="26">
        <v>500000</v>
      </c>
      <c r="F50" s="26">
        <v>0</v>
      </c>
      <c r="G50" s="26">
        <f t="shared" si="3"/>
        <v>127475</v>
      </c>
      <c r="H50" s="26">
        <f t="shared" si="0"/>
        <v>627475</v>
      </c>
    </row>
    <row r="51" spans="1:10" ht="31.5" x14ac:dyDescent="0.25">
      <c r="A51" s="24">
        <v>45</v>
      </c>
      <c r="B51" s="4" t="s">
        <v>49</v>
      </c>
      <c r="C51" s="26">
        <v>0</v>
      </c>
      <c r="D51" s="26">
        <v>131941</v>
      </c>
      <c r="E51" s="26">
        <v>0</v>
      </c>
      <c r="F51" s="26">
        <v>0</v>
      </c>
      <c r="G51" s="26">
        <f t="shared" si="3"/>
        <v>131941</v>
      </c>
      <c r="H51" s="26">
        <f t="shared" si="0"/>
        <v>131941</v>
      </c>
    </row>
    <row r="52" spans="1:10" ht="31.5" x14ac:dyDescent="0.25">
      <c r="A52" s="24">
        <v>46</v>
      </c>
      <c r="B52" s="4" t="s">
        <v>50</v>
      </c>
      <c r="C52" s="26">
        <v>0</v>
      </c>
      <c r="D52" s="26">
        <v>132269</v>
      </c>
      <c r="E52" s="26">
        <v>0</v>
      </c>
      <c r="F52" s="26">
        <v>0</v>
      </c>
      <c r="G52" s="26">
        <f t="shared" si="3"/>
        <v>132269</v>
      </c>
      <c r="H52" s="26">
        <f t="shared" si="0"/>
        <v>132269</v>
      </c>
      <c r="J52" s="16"/>
    </row>
    <row r="53" spans="1:10" ht="47.25" x14ac:dyDescent="0.25">
      <c r="A53" s="24">
        <v>47</v>
      </c>
      <c r="B53" s="4" t="s">
        <v>51</v>
      </c>
      <c r="C53" s="26">
        <v>0</v>
      </c>
      <c r="D53" s="26">
        <v>124103</v>
      </c>
      <c r="E53" s="26">
        <v>0</v>
      </c>
      <c r="F53" s="26">
        <v>0</v>
      </c>
      <c r="G53" s="26">
        <f t="shared" si="3"/>
        <v>124103</v>
      </c>
      <c r="H53" s="26">
        <f t="shared" si="0"/>
        <v>124103</v>
      </c>
    </row>
    <row r="54" spans="1:10" ht="31.5" x14ac:dyDescent="0.25">
      <c r="A54" s="24">
        <v>48</v>
      </c>
      <c r="B54" s="4" t="s">
        <v>52</v>
      </c>
      <c r="C54" s="26">
        <v>0</v>
      </c>
      <c r="D54" s="26">
        <v>77348</v>
      </c>
      <c r="E54" s="26">
        <v>0</v>
      </c>
      <c r="F54" s="26">
        <v>0</v>
      </c>
      <c r="G54" s="26">
        <f t="shared" si="3"/>
        <v>77348</v>
      </c>
      <c r="H54" s="26">
        <f t="shared" si="0"/>
        <v>77348</v>
      </c>
    </row>
    <row r="55" spans="1:10" ht="31.5" x14ac:dyDescent="0.25">
      <c r="A55" s="24">
        <v>49</v>
      </c>
      <c r="B55" s="4" t="s">
        <v>53</v>
      </c>
      <c r="C55" s="26">
        <v>0</v>
      </c>
      <c r="D55" s="26">
        <v>133861</v>
      </c>
      <c r="E55" s="26">
        <v>0</v>
      </c>
      <c r="F55" s="26">
        <v>0</v>
      </c>
      <c r="G55" s="26">
        <f t="shared" si="3"/>
        <v>133861</v>
      </c>
      <c r="H55" s="26">
        <f t="shared" si="0"/>
        <v>133861</v>
      </c>
    </row>
    <row r="56" spans="1:10" ht="31.5" x14ac:dyDescent="0.25">
      <c r="A56" s="24">
        <v>50</v>
      </c>
      <c r="B56" s="4" t="s">
        <v>81</v>
      </c>
      <c r="C56" s="26">
        <v>0</v>
      </c>
      <c r="D56" s="26">
        <v>90902</v>
      </c>
      <c r="E56" s="26">
        <v>0</v>
      </c>
      <c r="F56" s="26">
        <v>0</v>
      </c>
      <c r="G56" s="26">
        <f t="shared" si="3"/>
        <v>90902</v>
      </c>
      <c r="H56" s="26">
        <f t="shared" si="0"/>
        <v>90902</v>
      </c>
    </row>
    <row r="57" spans="1:10" ht="31.5" x14ac:dyDescent="0.25">
      <c r="A57" s="24">
        <v>51</v>
      </c>
      <c r="B57" s="4" t="s">
        <v>54</v>
      </c>
      <c r="C57" s="26">
        <v>0</v>
      </c>
      <c r="D57" s="26">
        <v>75525</v>
      </c>
      <c r="E57" s="26">
        <v>0</v>
      </c>
      <c r="F57" s="26">
        <v>0</v>
      </c>
      <c r="G57" s="26">
        <f t="shared" si="3"/>
        <v>75525</v>
      </c>
      <c r="H57" s="26">
        <f t="shared" si="0"/>
        <v>75525</v>
      </c>
    </row>
    <row r="58" spans="1:10" ht="31.5" x14ac:dyDescent="0.25">
      <c r="A58" s="24">
        <v>52</v>
      </c>
      <c r="B58" s="4" t="s">
        <v>55</v>
      </c>
      <c r="C58" s="26">
        <v>0</v>
      </c>
      <c r="D58" s="26">
        <v>117600</v>
      </c>
      <c r="E58" s="26">
        <v>0</v>
      </c>
      <c r="F58" s="26">
        <v>0</v>
      </c>
      <c r="G58" s="26">
        <f t="shared" si="3"/>
        <v>117600</v>
      </c>
      <c r="H58" s="26">
        <f t="shared" si="0"/>
        <v>117600</v>
      </c>
    </row>
    <row r="59" spans="1:10" ht="31.5" x14ac:dyDescent="0.25">
      <c r="A59" s="24">
        <v>53</v>
      </c>
      <c r="B59" s="13" t="s">
        <v>59</v>
      </c>
      <c r="C59" s="26">
        <v>0</v>
      </c>
      <c r="D59" s="26">
        <f>0+293930+100000</f>
        <v>393930</v>
      </c>
      <c r="E59" s="26">
        <v>900000</v>
      </c>
      <c r="F59" s="26">
        <v>0</v>
      </c>
      <c r="G59" s="26">
        <f t="shared" si="3"/>
        <v>393930</v>
      </c>
      <c r="H59" s="26">
        <f t="shared" si="0"/>
        <v>1293930</v>
      </c>
    </row>
    <row r="60" spans="1:10" ht="15.75" x14ac:dyDescent="0.2">
      <c r="A60" s="24">
        <v>54</v>
      </c>
      <c r="B60" s="3" t="s">
        <v>86</v>
      </c>
      <c r="C60" s="26">
        <v>0</v>
      </c>
      <c r="D60" s="26">
        <v>0</v>
      </c>
      <c r="E60" s="26">
        <v>194139</v>
      </c>
      <c r="F60" s="26">
        <v>0</v>
      </c>
      <c r="G60" s="26">
        <f t="shared" si="3"/>
        <v>0</v>
      </c>
      <c r="H60" s="26">
        <f t="shared" si="0"/>
        <v>194139</v>
      </c>
    </row>
    <row r="61" spans="1:10" ht="15.75" x14ac:dyDescent="0.2">
      <c r="A61" s="24">
        <v>55</v>
      </c>
      <c r="B61" s="3" t="s">
        <v>16</v>
      </c>
      <c r="C61" s="26">
        <v>516521</v>
      </c>
      <c r="D61" s="26">
        <v>0</v>
      </c>
      <c r="E61" s="26">
        <v>0</v>
      </c>
      <c r="F61" s="26">
        <v>0</v>
      </c>
      <c r="G61" s="26">
        <f t="shared" si="3"/>
        <v>516521</v>
      </c>
      <c r="H61" s="26">
        <f t="shared" si="0"/>
        <v>516521</v>
      </c>
    </row>
    <row r="62" spans="1:10" ht="31.5" x14ac:dyDescent="0.2">
      <c r="A62" s="24">
        <v>56</v>
      </c>
      <c r="B62" s="6" t="s">
        <v>45</v>
      </c>
      <c r="C62" s="26">
        <v>24300</v>
      </c>
      <c r="D62" s="26">
        <v>0</v>
      </c>
      <c r="E62" s="26">
        <v>0</v>
      </c>
      <c r="F62" s="26">
        <v>0</v>
      </c>
      <c r="G62" s="26">
        <f t="shared" si="3"/>
        <v>24300</v>
      </c>
      <c r="H62" s="26">
        <f t="shared" si="0"/>
        <v>24300</v>
      </c>
    </row>
    <row r="63" spans="1:10" ht="31.5" x14ac:dyDescent="0.2">
      <c r="A63" s="24">
        <v>57</v>
      </c>
      <c r="B63" s="6" t="s">
        <v>46</v>
      </c>
      <c r="C63" s="26">
        <v>28350</v>
      </c>
      <c r="D63" s="26">
        <v>0</v>
      </c>
      <c r="E63" s="26">
        <v>0</v>
      </c>
      <c r="F63" s="26">
        <v>0</v>
      </c>
      <c r="G63" s="26">
        <f t="shared" si="3"/>
        <v>28350</v>
      </c>
      <c r="H63" s="26">
        <f t="shared" si="0"/>
        <v>28350</v>
      </c>
    </row>
    <row r="64" spans="1:10" ht="15.75" x14ac:dyDescent="0.2">
      <c r="A64" s="24">
        <v>58</v>
      </c>
      <c r="B64" s="6" t="s">
        <v>47</v>
      </c>
      <c r="C64" s="26">
        <v>49000</v>
      </c>
      <c r="D64" s="26">
        <v>0</v>
      </c>
      <c r="E64" s="26">
        <v>0</v>
      </c>
      <c r="F64" s="26">
        <v>0</v>
      </c>
      <c r="G64" s="26">
        <f t="shared" si="3"/>
        <v>49000</v>
      </c>
      <c r="H64" s="26">
        <f t="shared" si="0"/>
        <v>49000</v>
      </c>
    </row>
    <row r="65" spans="1:8" ht="31.5" x14ac:dyDescent="0.25">
      <c r="A65" s="24">
        <v>59</v>
      </c>
      <c r="B65" s="4" t="s">
        <v>23</v>
      </c>
      <c r="C65" s="26">
        <v>30000</v>
      </c>
      <c r="D65" s="26">
        <v>0</v>
      </c>
      <c r="E65" s="26">
        <v>0</v>
      </c>
      <c r="F65" s="26">
        <v>0</v>
      </c>
      <c r="G65" s="26">
        <f>C65+D65</f>
        <v>30000</v>
      </c>
      <c r="H65" s="26">
        <f>C65+D65+E65+F65</f>
        <v>30000</v>
      </c>
    </row>
    <row r="66" spans="1:8" ht="15.75" x14ac:dyDescent="0.25">
      <c r="A66" s="1"/>
      <c r="B66" s="2" t="s">
        <v>15</v>
      </c>
      <c r="C66" s="27">
        <f t="shared" ref="C66:H66" si="4">SUM(C7:C65)</f>
        <v>27284940</v>
      </c>
      <c r="D66" s="27">
        <f t="shared" si="4"/>
        <v>-841070</v>
      </c>
      <c r="E66" s="27">
        <f t="shared" si="4"/>
        <v>18592480</v>
      </c>
      <c r="F66" s="27">
        <f t="shared" si="4"/>
        <v>7000000</v>
      </c>
      <c r="G66" s="27">
        <f t="shared" si="4"/>
        <v>26443870</v>
      </c>
      <c r="H66" s="27">
        <f t="shared" si="4"/>
        <v>52036350</v>
      </c>
    </row>
    <row r="67" spans="1:8" ht="15.75" x14ac:dyDescent="0.2">
      <c r="A67" s="11"/>
    </row>
    <row r="68" spans="1:8" ht="15.75" x14ac:dyDescent="0.2">
      <c r="A68" s="11"/>
    </row>
    <row r="69" spans="1:8" ht="16.5" x14ac:dyDescent="0.25">
      <c r="A69" s="9"/>
      <c r="B69" s="31" t="s">
        <v>36</v>
      </c>
      <c r="C69" s="31"/>
      <c r="D69" s="31"/>
      <c r="E69" s="31"/>
    </row>
    <row r="70" spans="1:8" ht="15.75" x14ac:dyDescent="0.25">
      <c r="A70" s="9"/>
    </row>
    <row r="71" spans="1:8" ht="15.75" x14ac:dyDescent="0.25">
      <c r="A71" s="9"/>
    </row>
    <row r="72" spans="1:8" ht="15.75" x14ac:dyDescent="0.25">
      <c r="A72" s="10"/>
    </row>
    <row r="73" spans="1:8" x14ac:dyDescent="0.2">
      <c r="A73" s="5"/>
    </row>
  </sheetData>
  <mergeCells count="9">
    <mergeCell ref="G3:G5"/>
    <mergeCell ref="H3:H5"/>
    <mergeCell ref="A1:E1"/>
    <mergeCell ref="B69:E69"/>
    <mergeCell ref="A3:A5"/>
    <mergeCell ref="B3:B5"/>
    <mergeCell ref="C3:C5"/>
    <mergeCell ref="D3:F3"/>
    <mergeCell ref="D4:F4"/>
  </mergeCells>
  <phoneticPr fontId="14" type="noConversion"/>
  <pageMargins left="0.4" right="0.23622047244094491" top="0.19685039370078741" bottom="0.15748031496062992" header="0.19685039370078741" footer="0.1574803149606299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1"/>
  <sheetViews>
    <sheetView tabSelected="1" workbookViewId="0">
      <selection activeCell="D9" sqref="D9"/>
    </sheetView>
  </sheetViews>
  <sheetFormatPr defaultColWidth="9.140625" defaultRowHeight="12.75" x14ac:dyDescent="0.2"/>
  <cols>
    <col min="1" max="1" width="5.42578125" style="18" customWidth="1"/>
    <col min="2" max="2" width="54.140625" style="18" customWidth="1"/>
    <col min="3" max="3" width="12.42578125" style="18" customWidth="1"/>
    <col min="4" max="4" width="13.5703125" style="18" customWidth="1"/>
    <col min="5" max="5" width="9.42578125" style="18" hidden="1" customWidth="1"/>
    <col min="6" max="6" width="11.28515625" style="18" bestFit="1" customWidth="1"/>
    <col min="7" max="7" width="12.42578125" style="18" customWidth="1"/>
    <col min="8" max="8" width="11.28515625" style="18" customWidth="1"/>
    <col min="9" max="16384" width="9.140625" style="18"/>
  </cols>
  <sheetData>
    <row r="1" spans="1:8" ht="25.5" customHeight="1" x14ac:dyDescent="0.2">
      <c r="A1" s="17"/>
      <c r="B1" s="17"/>
      <c r="C1" s="17"/>
      <c r="D1" s="37"/>
      <c r="E1" s="37"/>
      <c r="F1" s="37"/>
      <c r="G1" s="37"/>
      <c r="H1" s="37"/>
    </row>
    <row r="2" spans="1:8" ht="51" customHeight="1" x14ac:dyDescent="0.2">
      <c r="A2" s="17"/>
      <c r="B2" s="17"/>
      <c r="C2" s="17"/>
      <c r="D2" s="37"/>
      <c r="E2" s="37"/>
      <c r="F2" s="37"/>
      <c r="G2" s="37"/>
      <c r="H2" s="37"/>
    </row>
    <row r="3" spans="1:8" ht="46.15" customHeight="1" x14ac:dyDescent="0.25">
      <c r="A3" s="35" t="s">
        <v>60</v>
      </c>
      <c r="B3" s="35"/>
      <c r="C3" s="35"/>
      <c r="D3" s="35"/>
      <c r="E3" s="36"/>
      <c r="F3" s="36"/>
      <c r="G3" s="36"/>
      <c r="H3" s="36"/>
    </row>
    <row r="4" spans="1:8" ht="15.75" x14ac:dyDescent="0.25">
      <c r="A4" s="19"/>
      <c r="B4" s="17"/>
      <c r="C4" s="17"/>
      <c r="D4" s="17"/>
    </row>
    <row r="5" spans="1:8" x14ac:dyDescent="0.2">
      <c r="A5" s="39" t="s">
        <v>0</v>
      </c>
      <c r="B5" s="39" t="s">
        <v>1</v>
      </c>
      <c r="C5" s="40" t="s">
        <v>61</v>
      </c>
      <c r="D5" s="41" t="s">
        <v>14</v>
      </c>
      <c r="E5" s="42"/>
      <c r="F5" s="42"/>
      <c r="G5" s="42"/>
      <c r="H5" s="42"/>
    </row>
    <row r="6" spans="1:8" x14ac:dyDescent="0.2">
      <c r="A6" s="41"/>
      <c r="B6" s="41"/>
      <c r="C6" s="43"/>
      <c r="D6" s="41" t="s">
        <v>62</v>
      </c>
      <c r="E6" s="44"/>
      <c r="F6" s="45" t="s">
        <v>63</v>
      </c>
      <c r="G6" s="45"/>
      <c r="H6" s="45"/>
    </row>
    <row r="7" spans="1:8" ht="25.5" x14ac:dyDescent="0.2">
      <c r="A7" s="41"/>
      <c r="B7" s="41"/>
      <c r="C7" s="46"/>
      <c r="D7" s="41"/>
      <c r="E7" s="44"/>
      <c r="F7" s="47" t="s">
        <v>64</v>
      </c>
      <c r="G7" s="47" t="s">
        <v>65</v>
      </c>
      <c r="H7" s="47" t="s">
        <v>66</v>
      </c>
    </row>
    <row r="8" spans="1:8" ht="15.75" x14ac:dyDescent="0.25">
      <c r="A8" s="48" t="s">
        <v>67</v>
      </c>
      <c r="B8" s="48">
        <v>1</v>
      </c>
      <c r="C8" s="48">
        <v>2</v>
      </c>
      <c r="D8" s="48">
        <v>3</v>
      </c>
      <c r="E8" s="49"/>
      <c r="F8" s="49">
        <v>4</v>
      </c>
      <c r="G8" s="49">
        <v>5</v>
      </c>
      <c r="H8" s="49">
        <v>6</v>
      </c>
    </row>
    <row r="9" spans="1:8" ht="63" x14ac:dyDescent="0.25">
      <c r="A9" s="49">
        <v>1</v>
      </c>
      <c r="B9" s="50" t="s">
        <v>35</v>
      </c>
      <c r="C9" s="51">
        <v>3000000</v>
      </c>
      <c r="D9" s="52">
        <f>+F9+G9+H9</f>
        <v>-3000000</v>
      </c>
      <c r="E9" s="53"/>
      <c r="F9" s="52">
        <v>-3000000</v>
      </c>
      <c r="G9" s="53">
        <v>0</v>
      </c>
      <c r="H9" s="53">
        <v>0</v>
      </c>
    </row>
    <row r="10" spans="1:8" ht="78.75" x14ac:dyDescent="0.25">
      <c r="A10" s="49">
        <v>2</v>
      </c>
      <c r="B10" s="50" t="s">
        <v>68</v>
      </c>
      <c r="C10" s="52">
        <v>0</v>
      </c>
      <c r="D10" s="52">
        <f t="shared" ref="D10:D36" si="0">+F10+G10+H10</f>
        <v>131941</v>
      </c>
      <c r="E10" s="53"/>
      <c r="F10" s="52">
        <v>131941</v>
      </c>
      <c r="G10" s="53">
        <v>0</v>
      </c>
      <c r="H10" s="53">
        <v>0</v>
      </c>
    </row>
    <row r="11" spans="1:8" ht="63" x14ac:dyDescent="0.25">
      <c r="A11" s="49">
        <v>3</v>
      </c>
      <c r="B11" s="50" t="s">
        <v>50</v>
      </c>
      <c r="C11" s="52">
        <v>0</v>
      </c>
      <c r="D11" s="52">
        <f t="shared" si="0"/>
        <v>132269</v>
      </c>
      <c r="E11" s="53"/>
      <c r="F11" s="52">
        <v>132269</v>
      </c>
      <c r="G11" s="53">
        <v>0</v>
      </c>
      <c r="H11" s="53">
        <v>0</v>
      </c>
    </row>
    <row r="12" spans="1:8" ht="78.75" x14ac:dyDescent="0.25">
      <c r="A12" s="49">
        <v>4</v>
      </c>
      <c r="B12" s="50" t="s">
        <v>69</v>
      </c>
      <c r="C12" s="52">
        <v>0</v>
      </c>
      <c r="D12" s="52">
        <f t="shared" si="0"/>
        <v>124103</v>
      </c>
      <c r="E12" s="53"/>
      <c r="F12" s="52">
        <v>124103</v>
      </c>
      <c r="G12" s="53">
        <v>0</v>
      </c>
      <c r="H12" s="53">
        <v>0</v>
      </c>
    </row>
    <row r="13" spans="1:8" ht="78.75" x14ac:dyDescent="0.25">
      <c r="A13" s="49">
        <v>5</v>
      </c>
      <c r="B13" s="50" t="s">
        <v>70</v>
      </c>
      <c r="C13" s="52">
        <v>0</v>
      </c>
      <c r="D13" s="52">
        <f t="shared" si="0"/>
        <v>77348</v>
      </c>
      <c r="E13" s="53"/>
      <c r="F13" s="52">
        <v>77348</v>
      </c>
      <c r="G13" s="53">
        <v>0</v>
      </c>
      <c r="H13" s="53">
        <v>0</v>
      </c>
    </row>
    <row r="14" spans="1:8" ht="47.25" x14ac:dyDescent="0.25">
      <c r="A14" s="49">
        <v>6</v>
      </c>
      <c r="B14" s="50" t="s">
        <v>71</v>
      </c>
      <c r="C14" s="52">
        <v>0</v>
      </c>
      <c r="D14" s="52">
        <f t="shared" si="0"/>
        <v>627475</v>
      </c>
      <c r="E14" s="53"/>
      <c r="F14" s="52">
        <f>127475</f>
        <v>127475</v>
      </c>
      <c r="G14" s="53">
        <v>500000</v>
      </c>
      <c r="H14" s="53">
        <v>0</v>
      </c>
    </row>
    <row r="15" spans="1:8" ht="47.25" x14ac:dyDescent="0.25">
      <c r="A15" s="49">
        <v>7</v>
      </c>
      <c r="B15" s="54" t="s">
        <v>82</v>
      </c>
      <c r="C15" s="52">
        <v>0</v>
      </c>
      <c r="D15" s="52">
        <f t="shared" si="0"/>
        <v>133861</v>
      </c>
      <c r="E15" s="53"/>
      <c r="F15" s="52">
        <v>133861</v>
      </c>
      <c r="G15" s="53">
        <v>0</v>
      </c>
      <c r="H15" s="53">
        <v>0</v>
      </c>
    </row>
    <row r="16" spans="1:8" ht="63" x14ac:dyDescent="0.25">
      <c r="A16" s="49">
        <v>8</v>
      </c>
      <c r="B16" s="54" t="s">
        <v>81</v>
      </c>
      <c r="C16" s="52">
        <v>0</v>
      </c>
      <c r="D16" s="52">
        <f t="shared" si="0"/>
        <v>90902</v>
      </c>
      <c r="E16" s="53"/>
      <c r="F16" s="52">
        <v>90902</v>
      </c>
      <c r="G16" s="53">
        <v>0</v>
      </c>
      <c r="H16" s="53">
        <v>0</v>
      </c>
    </row>
    <row r="17" spans="1:8" ht="63" x14ac:dyDescent="0.25">
      <c r="A17" s="49">
        <v>9</v>
      </c>
      <c r="B17" s="50" t="s">
        <v>54</v>
      </c>
      <c r="C17" s="52">
        <v>0</v>
      </c>
      <c r="D17" s="52">
        <f t="shared" si="0"/>
        <v>75525</v>
      </c>
      <c r="E17" s="53"/>
      <c r="F17" s="52">
        <v>75525</v>
      </c>
      <c r="G17" s="53">
        <v>0</v>
      </c>
      <c r="H17" s="53">
        <v>0</v>
      </c>
    </row>
    <row r="18" spans="1:8" ht="78.75" x14ac:dyDescent="0.25">
      <c r="A18" s="49">
        <v>10</v>
      </c>
      <c r="B18" s="50" t="s">
        <v>55</v>
      </c>
      <c r="C18" s="52">
        <v>0</v>
      </c>
      <c r="D18" s="52">
        <f t="shared" si="0"/>
        <v>117600</v>
      </c>
      <c r="E18" s="53"/>
      <c r="F18" s="52">
        <v>117600</v>
      </c>
      <c r="G18" s="53">
        <v>0</v>
      </c>
      <c r="H18" s="53">
        <v>0</v>
      </c>
    </row>
    <row r="19" spans="1:8" ht="78.75" x14ac:dyDescent="0.25">
      <c r="A19" s="49">
        <v>11</v>
      </c>
      <c r="B19" s="50" t="s">
        <v>83</v>
      </c>
      <c r="C19" s="52">
        <v>0</v>
      </c>
      <c r="D19" s="52">
        <f t="shared" si="0"/>
        <v>1826996</v>
      </c>
      <c r="E19" s="53"/>
      <c r="F19" s="52">
        <f>1988976-75980-100000-10000-25000+49000</f>
        <v>1826996</v>
      </c>
      <c r="G19" s="53">
        <v>0</v>
      </c>
      <c r="H19" s="53">
        <v>0</v>
      </c>
    </row>
    <row r="20" spans="1:8" ht="78.75" x14ac:dyDescent="0.25">
      <c r="A20" s="49">
        <v>12</v>
      </c>
      <c r="B20" s="55" t="s">
        <v>20</v>
      </c>
      <c r="C20" s="52">
        <v>0</v>
      </c>
      <c r="D20" s="52">
        <f t="shared" si="0"/>
        <v>-100000</v>
      </c>
      <c r="E20" s="53"/>
      <c r="F20" s="52">
        <v>-100000</v>
      </c>
      <c r="G20" s="53">
        <v>0</v>
      </c>
      <c r="H20" s="53">
        <v>0</v>
      </c>
    </row>
    <row r="21" spans="1:8" ht="47.25" x14ac:dyDescent="0.25">
      <c r="A21" s="49">
        <v>13</v>
      </c>
      <c r="B21" s="55" t="s">
        <v>84</v>
      </c>
      <c r="C21" s="52">
        <v>0</v>
      </c>
      <c r="D21" s="52">
        <f t="shared" si="0"/>
        <v>100000</v>
      </c>
      <c r="E21" s="53"/>
      <c r="F21" s="52">
        <v>100000</v>
      </c>
      <c r="G21" s="53">
        <v>0</v>
      </c>
      <c r="H21" s="53">
        <v>0</v>
      </c>
    </row>
    <row r="22" spans="1:8" ht="63" x14ac:dyDescent="0.25">
      <c r="A22" s="49">
        <v>14</v>
      </c>
      <c r="B22" s="55" t="s">
        <v>79</v>
      </c>
      <c r="C22" s="52">
        <v>2441337</v>
      </c>
      <c r="D22" s="52">
        <v>-2441337</v>
      </c>
      <c r="E22" s="53"/>
      <c r="F22" s="52">
        <v>-2441337</v>
      </c>
      <c r="G22" s="53">
        <v>0</v>
      </c>
      <c r="H22" s="53">
        <v>0</v>
      </c>
    </row>
    <row r="23" spans="1:8" ht="78.75" x14ac:dyDescent="0.25">
      <c r="A23" s="49">
        <v>15</v>
      </c>
      <c r="B23" s="55" t="s">
        <v>80</v>
      </c>
      <c r="C23" s="52">
        <v>0</v>
      </c>
      <c r="D23" s="52">
        <v>2441337</v>
      </c>
      <c r="E23" s="53"/>
      <c r="F23" s="52">
        <v>2441337</v>
      </c>
      <c r="G23" s="53">
        <v>0</v>
      </c>
      <c r="H23" s="53">
        <v>0</v>
      </c>
    </row>
    <row r="24" spans="1:8" ht="78.75" x14ac:dyDescent="0.25">
      <c r="A24" s="49">
        <v>16</v>
      </c>
      <c r="B24" s="56" t="s">
        <v>89</v>
      </c>
      <c r="C24" s="52">
        <v>0</v>
      </c>
      <c r="D24" s="52">
        <f t="shared" si="0"/>
        <v>400000</v>
      </c>
      <c r="E24" s="53"/>
      <c r="F24" s="57">
        <v>0</v>
      </c>
      <c r="G24" s="57">
        <v>400000</v>
      </c>
      <c r="H24" s="53">
        <v>0</v>
      </c>
    </row>
    <row r="25" spans="1:8" ht="63" x14ac:dyDescent="0.25">
      <c r="A25" s="49">
        <v>17</v>
      </c>
      <c r="B25" s="58" t="s">
        <v>72</v>
      </c>
      <c r="C25" s="48">
        <v>2000000</v>
      </c>
      <c r="D25" s="52">
        <f t="shared" si="0"/>
        <v>14598341</v>
      </c>
      <c r="E25" s="53"/>
      <c r="F25" s="57">
        <v>-2000000</v>
      </c>
      <c r="G25" s="57">
        <v>16598341</v>
      </c>
      <c r="H25" s="57"/>
    </row>
    <row r="26" spans="1:8" ht="63" x14ac:dyDescent="0.25">
      <c r="A26" s="49">
        <v>18</v>
      </c>
      <c r="B26" s="59" t="s">
        <v>87</v>
      </c>
      <c r="C26" s="48"/>
      <c r="D26" s="52">
        <f t="shared" si="0"/>
        <v>9000000</v>
      </c>
      <c r="E26" s="53"/>
      <c r="F26" s="57">
        <v>2000000</v>
      </c>
      <c r="G26" s="57"/>
      <c r="H26" s="57">
        <v>7000000</v>
      </c>
    </row>
    <row r="27" spans="1:8" ht="47.25" x14ac:dyDescent="0.25">
      <c r="A27" s="49">
        <v>19</v>
      </c>
      <c r="B27" s="60" t="s">
        <v>85</v>
      </c>
      <c r="C27" s="61">
        <v>0</v>
      </c>
      <c r="D27" s="52">
        <f t="shared" si="0"/>
        <v>1293930</v>
      </c>
      <c r="E27" s="53"/>
      <c r="F27" s="57">
        <v>393930</v>
      </c>
      <c r="G27" s="57">
        <v>900000</v>
      </c>
      <c r="H27" s="57">
        <v>0</v>
      </c>
    </row>
    <row r="28" spans="1:8" ht="47.25" x14ac:dyDescent="0.25">
      <c r="A28" s="49">
        <v>20</v>
      </c>
      <c r="B28" s="62" t="s">
        <v>86</v>
      </c>
      <c r="C28" s="63">
        <v>0</v>
      </c>
      <c r="D28" s="52">
        <f t="shared" si="0"/>
        <v>194139</v>
      </c>
      <c r="E28" s="53"/>
      <c r="F28" s="57">
        <v>0</v>
      </c>
      <c r="G28" s="57">
        <v>194139</v>
      </c>
      <c r="H28" s="57">
        <v>0</v>
      </c>
    </row>
    <row r="29" spans="1:8" ht="63" x14ac:dyDescent="0.25">
      <c r="A29" s="49">
        <v>21</v>
      </c>
      <c r="B29" s="64" t="s">
        <v>17</v>
      </c>
      <c r="C29" s="65">
        <v>138443</v>
      </c>
      <c r="D29" s="52">
        <f t="shared" si="0"/>
        <v>75980</v>
      </c>
      <c r="E29" s="53"/>
      <c r="F29" s="57">
        <v>75980</v>
      </c>
      <c r="G29" s="57">
        <v>0</v>
      </c>
      <c r="H29" s="57">
        <v>0</v>
      </c>
    </row>
    <row r="30" spans="1:8" ht="31.5" x14ac:dyDescent="0.25">
      <c r="A30" s="49">
        <v>22</v>
      </c>
      <c r="B30" s="55" t="s">
        <v>29</v>
      </c>
      <c r="C30" s="52">
        <v>150000</v>
      </c>
      <c r="D30" s="52">
        <f t="shared" si="0"/>
        <v>-150000</v>
      </c>
      <c r="E30" s="53"/>
      <c r="F30" s="66">
        <v>-150000</v>
      </c>
      <c r="G30" s="57">
        <v>0</v>
      </c>
      <c r="H30" s="57">
        <v>0</v>
      </c>
    </row>
    <row r="31" spans="1:8" ht="31.5" x14ac:dyDescent="0.25">
      <c r="A31" s="49">
        <v>23</v>
      </c>
      <c r="B31" s="55" t="s">
        <v>30</v>
      </c>
      <c r="C31" s="52">
        <v>150000</v>
      </c>
      <c r="D31" s="52">
        <f t="shared" si="0"/>
        <v>-150000</v>
      </c>
      <c r="E31" s="53"/>
      <c r="F31" s="66">
        <v>-150000</v>
      </c>
      <c r="G31" s="57">
        <v>0</v>
      </c>
      <c r="H31" s="57">
        <v>0</v>
      </c>
    </row>
    <row r="32" spans="1:8" ht="31.5" x14ac:dyDescent="0.25">
      <c r="A32" s="49">
        <v>24</v>
      </c>
      <c r="B32" s="55" t="s">
        <v>31</v>
      </c>
      <c r="C32" s="52">
        <v>150000</v>
      </c>
      <c r="D32" s="52">
        <f t="shared" si="0"/>
        <v>-150000</v>
      </c>
      <c r="E32" s="53"/>
      <c r="F32" s="66">
        <v>-150000</v>
      </c>
      <c r="G32" s="57">
        <v>0</v>
      </c>
      <c r="H32" s="57">
        <v>0</v>
      </c>
    </row>
    <row r="33" spans="1:8" ht="31.5" x14ac:dyDescent="0.25">
      <c r="A33" s="49">
        <v>25</v>
      </c>
      <c r="B33" s="55" t="s">
        <v>32</v>
      </c>
      <c r="C33" s="52">
        <v>150000</v>
      </c>
      <c r="D33" s="52">
        <f t="shared" si="0"/>
        <v>-150000</v>
      </c>
      <c r="E33" s="53"/>
      <c r="F33" s="66">
        <v>-150000</v>
      </c>
      <c r="G33" s="57">
        <v>0</v>
      </c>
      <c r="H33" s="57">
        <v>0</v>
      </c>
    </row>
    <row r="34" spans="1:8" ht="31.5" x14ac:dyDescent="0.25">
      <c r="A34" s="49">
        <v>26</v>
      </c>
      <c r="B34" s="55" t="s">
        <v>33</v>
      </c>
      <c r="C34" s="52">
        <v>150000</v>
      </c>
      <c r="D34" s="52">
        <f t="shared" si="0"/>
        <v>-150000</v>
      </c>
      <c r="E34" s="53"/>
      <c r="F34" s="66">
        <v>-150000</v>
      </c>
      <c r="G34" s="57">
        <v>0</v>
      </c>
      <c r="H34" s="57">
        <v>0</v>
      </c>
    </row>
    <row r="35" spans="1:8" ht="31.5" x14ac:dyDescent="0.25">
      <c r="A35" s="49">
        <v>27</v>
      </c>
      <c r="B35" s="55" t="s">
        <v>34</v>
      </c>
      <c r="C35" s="52">
        <v>150000</v>
      </c>
      <c r="D35" s="52">
        <f t="shared" si="0"/>
        <v>-150000</v>
      </c>
      <c r="E35" s="53"/>
      <c r="F35" s="66">
        <v>-150000</v>
      </c>
      <c r="G35" s="57">
        <v>0</v>
      </c>
      <c r="H35" s="57">
        <v>0</v>
      </c>
    </row>
    <row r="36" spans="1:8" ht="63" x14ac:dyDescent="0.25">
      <c r="A36" s="49">
        <v>28</v>
      </c>
      <c r="B36" s="55" t="s">
        <v>73</v>
      </c>
      <c r="C36" s="52">
        <v>200000</v>
      </c>
      <c r="D36" s="52">
        <f t="shared" si="0"/>
        <v>-200000</v>
      </c>
      <c r="E36" s="53"/>
      <c r="F36" s="66">
        <v>-200000</v>
      </c>
      <c r="G36" s="57">
        <v>0</v>
      </c>
      <c r="H36" s="57">
        <v>0</v>
      </c>
    </row>
    <row r="37" spans="1:8" s="38" customFormat="1" ht="78.75" x14ac:dyDescent="0.25">
      <c r="A37" s="67">
        <v>29</v>
      </c>
      <c r="B37" s="68" t="s">
        <v>43</v>
      </c>
      <c r="C37" s="69">
        <v>49000</v>
      </c>
      <c r="D37" s="69">
        <f t="shared" ref="D37" si="1">+F37+G37+H37</f>
        <v>-49000</v>
      </c>
      <c r="E37" s="70"/>
      <c r="F37" s="69">
        <v>-49000</v>
      </c>
      <c r="G37" s="70">
        <v>0</v>
      </c>
      <c r="H37" s="70">
        <v>0</v>
      </c>
    </row>
    <row r="38" spans="1:8" s="38" customFormat="1" ht="15.75" x14ac:dyDescent="0.25">
      <c r="A38" s="71"/>
      <c r="B38" s="72" t="s">
        <v>15</v>
      </c>
      <c r="C38" s="73">
        <f>SUM(C9:C37)</f>
        <v>8728780</v>
      </c>
      <c r="D38" s="73">
        <f>SUM(D9:E37)</f>
        <v>24751410</v>
      </c>
      <c r="E38" s="73">
        <f t="shared" ref="E38:H38" si="2">SUM(E9:E36)</f>
        <v>0</v>
      </c>
      <c r="F38" s="73">
        <f>SUM(F9:F37)</f>
        <v>-841070</v>
      </c>
      <c r="G38" s="73">
        <f t="shared" si="2"/>
        <v>18592480</v>
      </c>
      <c r="H38" s="73">
        <f t="shared" si="2"/>
        <v>7000000</v>
      </c>
    </row>
    <row r="39" spans="1:8" ht="15.75" x14ac:dyDescent="0.25">
      <c r="A39" s="22"/>
      <c r="B39" s="23"/>
      <c r="C39" s="23"/>
      <c r="D39" s="23"/>
    </row>
    <row r="41" spans="1:8" ht="18" x14ac:dyDescent="0.25">
      <c r="A41" s="74" t="s">
        <v>74</v>
      </c>
      <c r="B41" s="23"/>
    </row>
  </sheetData>
  <mergeCells count="8">
    <mergeCell ref="A3:H3"/>
    <mergeCell ref="A5:A7"/>
    <mergeCell ref="B5:B7"/>
    <mergeCell ref="C5:C7"/>
    <mergeCell ref="D5:H5"/>
    <mergeCell ref="D6:D7"/>
    <mergeCell ref="F6:H6"/>
    <mergeCell ref="D1:H2"/>
  </mergeCells>
  <pageMargins left="0.15748031496062992" right="0.15748031496062992" top="0.23622047244094491" bottom="0.23622047244094491" header="0.31496062992125984" footer="0.31496062992125984"/>
  <pageSetup paperSize="9" scale="8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Сумарна</vt:lpstr>
      <vt:lpstr>Зміни</vt:lpstr>
      <vt:lpstr>Зміни!Заголовки_для_друку</vt:lpstr>
      <vt:lpstr>Сумарна!Заголовки_для_друку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G.O.R</dc:creator>
  <cp:lastModifiedBy>Secretary</cp:lastModifiedBy>
  <cp:lastPrinted>2021-05-28T09:28:01Z</cp:lastPrinted>
  <dcterms:created xsi:type="dcterms:W3CDTF">2019-11-18T14:58:44Z</dcterms:created>
  <dcterms:modified xsi:type="dcterms:W3CDTF">2021-05-28T09:30:33Z</dcterms:modified>
</cp:coreProperties>
</file>