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8 сесія\рішення готові 8\"/>
    </mc:Choice>
  </mc:AlternateContent>
  <xr:revisionPtr revIDLastSave="0" documentId="13_ncr:1_{B97D2F03-918D-4210-8002-8BDF2F39F1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умарна" sheetId="1" r:id="rId1"/>
    <sheet name="Зміни" sheetId="3" r:id="rId2"/>
  </sheets>
  <definedNames>
    <definedName name="_xlnm.Print_Titles" localSheetId="1">Зміни!$5:$8</definedName>
    <definedName name="_xlnm.Print_Titles" localSheetId="0">Сумарна!$4:$6</definedName>
  </definedNames>
  <calcPr calcId="191029"/>
</workbook>
</file>

<file path=xl/calcChain.xml><?xml version="1.0" encoding="utf-8"?>
<calcChain xmlns="http://schemas.openxmlformats.org/spreadsheetml/2006/main">
  <c r="D44" i="3" l="1"/>
  <c r="H45" i="3"/>
  <c r="N26" i="1"/>
  <c r="M26" i="1"/>
  <c r="L26" i="1"/>
  <c r="G26" i="1"/>
  <c r="C26" i="1"/>
  <c r="N25" i="1"/>
  <c r="M25" i="1"/>
  <c r="L25" i="1"/>
  <c r="G25" i="1"/>
  <c r="C25" i="1"/>
  <c r="D43" i="3"/>
  <c r="D42" i="3"/>
  <c r="N61" i="1"/>
  <c r="M61" i="1"/>
  <c r="L61" i="1"/>
  <c r="G61" i="1"/>
  <c r="C61" i="1"/>
  <c r="C57" i="1"/>
  <c r="G57" i="1"/>
  <c r="L57" i="1"/>
  <c r="M57" i="1"/>
  <c r="N57" i="1"/>
  <c r="K26" i="1" l="1"/>
  <c r="K61" i="1"/>
  <c r="K25" i="1"/>
  <c r="K57" i="1"/>
  <c r="D50" i="1"/>
  <c r="L50" i="1" s="1"/>
  <c r="G58" i="1"/>
  <c r="G5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9" i="1"/>
  <c r="G46" i="1"/>
  <c r="G10" i="1"/>
  <c r="G11" i="1"/>
  <c r="G12" i="1"/>
  <c r="G13" i="1"/>
  <c r="G14" i="1"/>
  <c r="G15" i="1"/>
  <c r="G47" i="1"/>
  <c r="G16" i="1"/>
  <c r="G17" i="1"/>
  <c r="G18" i="1"/>
  <c r="G19" i="1"/>
  <c r="G20" i="1"/>
  <c r="G21" i="1"/>
  <c r="G48" i="1"/>
  <c r="G49" i="1"/>
  <c r="G60" i="1"/>
  <c r="G50" i="1"/>
  <c r="G22" i="1"/>
  <c r="G23" i="1"/>
  <c r="G51" i="1"/>
  <c r="G52" i="1"/>
  <c r="G53" i="1"/>
  <c r="G54" i="1"/>
  <c r="G56" i="1"/>
  <c r="G24" i="1"/>
  <c r="G55" i="1"/>
  <c r="J62" i="1"/>
  <c r="I62" i="1"/>
  <c r="H62" i="1"/>
  <c r="F62" i="1"/>
  <c r="E62" i="1"/>
  <c r="C58" i="1"/>
  <c r="C59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9" i="1"/>
  <c r="C46" i="1"/>
  <c r="C10" i="1"/>
  <c r="C11" i="1"/>
  <c r="C12" i="1"/>
  <c r="C13" i="1"/>
  <c r="C14" i="1"/>
  <c r="C15" i="1"/>
  <c r="C47" i="1"/>
  <c r="C16" i="1"/>
  <c r="C17" i="1"/>
  <c r="C18" i="1"/>
  <c r="C19" i="1"/>
  <c r="C20" i="1"/>
  <c r="C21" i="1"/>
  <c r="C48" i="1"/>
  <c r="C49" i="1"/>
  <c r="C60" i="1"/>
  <c r="C22" i="1"/>
  <c r="C23" i="1"/>
  <c r="C51" i="1"/>
  <c r="C52" i="1"/>
  <c r="C53" i="1"/>
  <c r="C54" i="1"/>
  <c r="C56" i="1"/>
  <c r="C24" i="1"/>
  <c r="C55" i="1"/>
  <c r="L58" i="1"/>
  <c r="M58" i="1"/>
  <c r="N58" i="1"/>
  <c r="L59" i="1"/>
  <c r="M59" i="1"/>
  <c r="N59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L40" i="1"/>
  <c r="M40" i="1"/>
  <c r="N40" i="1"/>
  <c r="L41" i="1"/>
  <c r="M41" i="1"/>
  <c r="N41" i="1"/>
  <c r="L42" i="1"/>
  <c r="M42" i="1"/>
  <c r="N42" i="1"/>
  <c r="L43" i="1"/>
  <c r="M43" i="1"/>
  <c r="N43" i="1"/>
  <c r="L44" i="1"/>
  <c r="M44" i="1"/>
  <c r="N44" i="1"/>
  <c r="L45" i="1"/>
  <c r="M45" i="1"/>
  <c r="N45" i="1"/>
  <c r="L9" i="1"/>
  <c r="M9" i="1"/>
  <c r="N9" i="1"/>
  <c r="L46" i="1"/>
  <c r="M46" i="1"/>
  <c r="N46" i="1"/>
  <c r="L10" i="1"/>
  <c r="M10" i="1"/>
  <c r="N10" i="1"/>
  <c r="L11" i="1"/>
  <c r="M11" i="1"/>
  <c r="N11" i="1"/>
  <c r="L12" i="1"/>
  <c r="M12" i="1"/>
  <c r="N12" i="1"/>
  <c r="L13" i="1"/>
  <c r="M13" i="1"/>
  <c r="N13" i="1"/>
  <c r="L14" i="1"/>
  <c r="M14" i="1"/>
  <c r="N14" i="1"/>
  <c r="L15" i="1"/>
  <c r="M15" i="1"/>
  <c r="N15" i="1"/>
  <c r="L47" i="1"/>
  <c r="M47" i="1"/>
  <c r="N47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48" i="1"/>
  <c r="M48" i="1"/>
  <c r="N48" i="1"/>
  <c r="L49" i="1"/>
  <c r="M49" i="1"/>
  <c r="N49" i="1"/>
  <c r="L60" i="1"/>
  <c r="M60" i="1"/>
  <c r="N60" i="1"/>
  <c r="M50" i="1"/>
  <c r="N50" i="1"/>
  <c r="L22" i="1"/>
  <c r="M22" i="1"/>
  <c r="N22" i="1"/>
  <c r="L23" i="1"/>
  <c r="M23" i="1"/>
  <c r="N23" i="1"/>
  <c r="L51" i="1"/>
  <c r="M51" i="1"/>
  <c r="N51" i="1"/>
  <c r="L52" i="1"/>
  <c r="M52" i="1"/>
  <c r="N52" i="1"/>
  <c r="L53" i="1"/>
  <c r="M53" i="1"/>
  <c r="N53" i="1"/>
  <c r="L54" i="1"/>
  <c r="M54" i="1"/>
  <c r="N54" i="1"/>
  <c r="L56" i="1"/>
  <c r="M56" i="1"/>
  <c r="N56" i="1"/>
  <c r="L24" i="1"/>
  <c r="M24" i="1"/>
  <c r="N24" i="1"/>
  <c r="L55" i="1"/>
  <c r="M55" i="1"/>
  <c r="N55" i="1"/>
  <c r="N8" i="1"/>
  <c r="M8" i="1"/>
  <c r="L8" i="1"/>
  <c r="G8" i="1"/>
  <c r="C8" i="1"/>
  <c r="G45" i="3"/>
  <c r="C45" i="3"/>
  <c r="C50" i="1" l="1"/>
  <c r="C62" i="1" s="1"/>
  <c r="K24" i="1"/>
  <c r="K54" i="1"/>
  <c r="K52" i="1"/>
  <c r="K23" i="1"/>
  <c r="K60" i="1"/>
  <c r="K48" i="1"/>
  <c r="K20" i="1"/>
  <c r="K47" i="1"/>
  <c r="K14" i="1"/>
  <c r="K12" i="1"/>
  <c r="K10" i="1"/>
  <c r="K45" i="1"/>
  <c r="K36" i="1"/>
  <c r="K31" i="1"/>
  <c r="K28" i="1"/>
  <c r="K59" i="1"/>
  <c r="K8" i="1"/>
  <c r="K18" i="1"/>
  <c r="K42" i="1"/>
  <c r="K40" i="1"/>
  <c r="K38" i="1"/>
  <c r="K34" i="1"/>
  <c r="N62" i="1"/>
  <c r="K55" i="1"/>
  <c r="K56" i="1"/>
  <c r="K53" i="1"/>
  <c r="K51" i="1"/>
  <c r="K22" i="1"/>
  <c r="K49" i="1"/>
  <c r="K21" i="1"/>
  <c r="K19" i="1"/>
  <c r="K17" i="1"/>
  <c r="K15" i="1"/>
  <c r="K13" i="1"/>
  <c r="K11" i="1"/>
  <c r="K46" i="1"/>
  <c r="K9" i="1"/>
  <c r="K44" i="1"/>
  <c r="K43" i="1"/>
  <c r="K41" i="1"/>
  <c r="K39" i="1"/>
  <c r="K37" i="1"/>
  <c r="K35" i="1"/>
  <c r="K33" i="1"/>
  <c r="K32" i="1"/>
  <c r="K30" i="1"/>
  <c r="K29" i="1"/>
  <c r="K27" i="1"/>
  <c r="K58" i="1"/>
  <c r="G62" i="1"/>
  <c r="K16" i="1"/>
  <c r="K50" i="1"/>
  <c r="L62" i="1"/>
  <c r="M62" i="1"/>
  <c r="D16" i="3"/>
  <c r="D17" i="3"/>
  <c r="D15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F9" i="3"/>
  <c r="F45" i="3" s="1"/>
  <c r="E45" i="3"/>
  <c r="D62" i="1"/>
  <c r="D9" i="3" l="1"/>
  <c r="K62" i="1"/>
  <c r="D14" i="3"/>
  <c r="D13" i="3"/>
  <c r="D12" i="3"/>
  <c r="D10" i="3"/>
  <c r="D11" i="3"/>
  <c r="D45" i="3" l="1"/>
</calcChain>
</file>

<file path=xl/sharedStrings.xml><?xml version="1.0" encoding="utf-8"?>
<sst xmlns="http://schemas.openxmlformats.org/spreadsheetml/2006/main" count="176" uniqueCount="82">
  <si>
    <t>№ п/п</t>
  </si>
  <si>
    <t>Назва об′єкту</t>
  </si>
  <si>
    <t>Будівництво ЗОШ І-ІІ ступенів в с.Братковичі Городоцького району Львівської області. Коригування  (І-а черга) (в т. ч. експертиза проекту)</t>
  </si>
  <si>
    <t>Виведення з аварійного стану з реконструкцією Народного дому с. Керниця Городоцького району Львівської області</t>
  </si>
  <si>
    <t>Будівництво побутової каналізації на вул. Вергуна, Довбуша в м. Городок Львівської області</t>
  </si>
  <si>
    <t>Капітальний ремонт міської дороги по вул. Артищівська м.Городок Львівської області</t>
  </si>
  <si>
    <t xml:space="preserve">«Капітальний ремонт вул. Зелена (від автомобільної дороги М-11 Львів-Шегині до вул. Зелена буд. №44), вул. Нова (буд.№49 до буд. №51, від буд.№12 до вул. Молодіжна буд. №6), вул. Молодіжна (від вул. Нова буд. №10 до вул. Сонячна буд. №1), вул.Сонячна (від вул. Молодіжна буд. №6 до вул. Б. Хмельницького буд. №10), вул. Б.Хмельницького (від буд. №10 до вул. Українська буд. №35), вул. Українська (від буд. №35 до буд. №13), вул. Б.Хмельницького (від вул. Українська буд. №13 до вул. Нова буд. №10) в с. Братковичі Городоцького району Львівської області» </t>
  </si>
  <si>
    <t>Капітальний ремонт дороги на вул. Н.Пасіки в м.Городок Львівської області</t>
  </si>
  <si>
    <t>Коригування ПКД "Реконструкція центральної трибуни та бігових доріжок стадіону на вул. Шевченка, 7 в м.Городок Львівської області"</t>
  </si>
  <si>
    <t>Виготовлення ПКД "Капітальний ремонт дороги  на вул. Зелена в с.Вовчухи Львівської області"</t>
  </si>
  <si>
    <t>Виготовлення ПКД "Капітальний ремонт дороги на  вул. Залужська в с.Залужжя Львівської області"</t>
  </si>
  <si>
    <t>Виготовлення ПКД "Капітальний ремонт дороги на вул. Незалежності в м.Городок Львівської області"</t>
  </si>
  <si>
    <t>Виготовлення ПКД "Капітальний ремонт дороги на вул. Чорновола в м.Городок Львівської області"</t>
  </si>
  <si>
    <t>Зміни на 2021 рік "+"/"-" грн</t>
  </si>
  <si>
    <t>Разом</t>
  </si>
  <si>
    <t>Будівництво водопроводу на вул. Зарицького в м. Городок Львівської області</t>
  </si>
  <si>
    <t>Капітальний ремонт Заверещицької амбулаторії загальної практики сімейної медицни в с.Заверещиця Городоцького району Львівської області</t>
  </si>
  <si>
    <t>План на 2021 рік грн</t>
  </si>
  <si>
    <t>Виготовлення ПКД "Будівництво вуличного освітлення с.Милятин Львівської області"</t>
  </si>
  <si>
    <t>Будівництво міської дороги по вул. Біласа в м. Городок Львівської області ( в т.ч. коригування ПКД)</t>
  </si>
  <si>
    <t>Будівництво тротуарів на вул.Заводська в м.Городок Львівської області ( в т.ч. коригування ПКД)</t>
  </si>
  <si>
    <t xml:space="preserve">Внесення плати за отримання сертифіката про прийняття в експлуатацію закінченого будівництвом об'єкта (із середніми (СС2) та із значними (СС3) наслідками) </t>
  </si>
  <si>
    <t xml:space="preserve"> Виготовлення ПКД "Реконструкція нежитлових будівель під дитячий дошкільний заклад на вул. Підгір'я, 2 в м.Городок Львівської  області"</t>
  </si>
  <si>
    <t>Реконструкція спортивного майданчика з влаштуванням штучного покриття в с. Мшана Львівської області ( в т.ч. виготовлення ПКД)</t>
  </si>
  <si>
    <t>Реконструкція зовнішнього освітлення стадіону за адресою: Львівська область, м.Городок, вул. Шевченка, 7 (в т ч. виготовлення ПКД)</t>
  </si>
  <si>
    <t>Виготовлення ПКД  "Будівництво дороги Вишня-Градівка"</t>
  </si>
  <si>
    <t>Капітальний ремонт туалетних приміщень Городоцького НВК №2 І-ІІІ ступенів "Заклад загальної середньої освіти І ступеня-гімназія" Городоцької міської ради Львівської області ( в т.ч. виготовлення ПКД)</t>
  </si>
  <si>
    <t>Капітальний ремонт туалетних приміщень Городоцького ЗЗСО №4  І-ІІІ ступенів ім. Т.Кулєби та А.Одухи Городоцької міської ради Львівської області  (в т.ч. виготовлення ПКД)</t>
  </si>
  <si>
    <t>Капітальний ремонт туалетних приміщень Городоцького опорного закладу загальної середньої освіти №5   І-ІІІ ступенів Городоцької міської ради Львівської області ( в т.ч. виготовлення ПКД)</t>
  </si>
  <si>
    <t>Реконструкція зовнішнього освітлення Городоцького ЗЗСО №3   І-ІІІ ступенів імені Героя України Івана Бльока Городоцької міської ради Львівської області   (в т.ч. виготовлення ПКД)</t>
  </si>
  <si>
    <t>Реконструкція зовнішнього освітлення Городоцького ЗЗСО №4   І-ІІІ ступенів  ім. Т.Кулєби та А.Одухи Городоцької міської ради Львівської області  ( в т.ч. виготовлення ПКД)</t>
  </si>
  <si>
    <t>Реконструкція зовнішнього освітлення Городоцького опорного закладу загальної середньої  освіти №5  І-ІІІ ступенів  Городоцької міської ради Львівської області  (в т.ч. виготовлення ПКД)</t>
  </si>
  <si>
    <t xml:space="preserve">Капітальний ремонт даху будівлі поліклініки на майдані Гайдамаків, 23 в м.Городок Львівської області </t>
  </si>
  <si>
    <t>Коригування ПКД "Капітальний ремонт ділянки водопроводу по вул. Дорошенка в м.Городок Львівської області"</t>
  </si>
  <si>
    <t>Коригування ПКД "Капітальний ремонт ділянки водопроводу по    вул. Сагайдачного в м.Городок Львівської області"</t>
  </si>
  <si>
    <t>Виготовлення ПКД "Будівництво побутової каналізації  на  вул. Мазепи м.Городок Львівської області"</t>
  </si>
  <si>
    <t xml:space="preserve">Капітальний ремонт фасаду з впровадженням енергозберігаючих технологій Городоцького ЗДО №2 (ясла-садок)"Калинонька" </t>
  </si>
  <si>
    <t>Капітальний ремонт фасаду Долинянського навчальновиховного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</si>
  <si>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системи опалення Градівського закладу загальної середньої освіти І - ІІІ ступенів Городоцької міської ради Львівської області</t>
  </si>
  <si>
    <t>Капітальний ремонт харчоблоку Мшанського навчальновиховного комплексу І-ІІІ ступенів «заклад загальної середньої освіти - заклад дошкільної освіти» імені Степана Тисляка Городоцької міської ради Львівської області</t>
  </si>
  <si>
    <t>Капітальний ремонт (спортзал) Угрівського навчальновиховного комплексу І-ІІ ступенів «заклад загальної середньої освіти - заклад дошкільної освіти» Городоцької міської ради Львівської області</t>
  </si>
  <si>
    <t>Капітальний ремонт фасаду Городоцької дитячої мистецької школи Городоцького району Львівської області</t>
  </si>
  <si>
    <t>Придбання медичного обладнання фіброгастроскопа GES-300A з ендоскопічною відеосистемою у комплекті, виробництва Shrek для КНП «Городоцька центральна лікарня» Городоцької міської ради</t>
  </si>
  <si>
    <t>Виготовлення ПКД "Будівництво водопроводу по вул. Шевченка, Старий Зруб, Січинського в с.Мшана Львівської області"</t>
  </si>
  <si>
    <t>Реконструкція  нежитлової будівлі  за адресою майдан Гайдамаків, 6 б м.Городок Львівської області під ЦНАП (центр надання адміністративних послуг) ( в т.ч. виготовлення ПКД)</t>
  </si>
  <si>
    <t>Капітальний ремонт дороги по вул.Авіаційна в м.Городок Городоцького району Львівської області (в тому числі виготовлення ПКД)</t>
  </si>
  <si>
    <t>Додаток</t>
  </si>
  <si>
    <t>Фінансове забезпечення місцевої Програми інвестиційного розвитку Городоцької міської ради на 2021-2024 рік</t>
  </si>
  <si>
    <t>Затверджено видатків на поточний рік</t>
  </si>
  <si>
    <t>РАЗОМ</t>
  </si>
  <si>
    <t xml:space="preserve"> в тому числі з </t>
  </si>
  <si>
    <t>міського бюджету</t>
  </si>
  <si>
    <t>обласного бюдету</t>
  </si>
  <si>
    <t>державного бюджету</t>
  </si>
  <si>
    <t>A</t>
  </si>
  <si>
    <t>Секретар ради                                                                Микола ЛУПІЙ</t>
  </si>
  <si>
    <t>Бюджету ГМР</t>
  </si>
  <si>
    <t>обласного бюджету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</si>
  <si>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</si>
  <si>
    <t>Реконструкція вуличного освітлення с.Мавковичі Городоцької міської ради Львівської області з використанням енергозберігаючих технологій</t>
  </si>
  <si>
    <t xml:space="preserve">Реконструкція даху Речичанської ЗОШ І-ІІ ступеня в с.Речичани Городоцького району Львівської області  </t>
  </si>
  <si>
    <t>Добудова терапевтичного корпусу на 50 ліжок до існуючих корпусів Городоцької ЦРЛ по вул. Коцюбинського, 18, в тому числі коригування ПКД. Коригування</t>
  </si>
  <si>
    <t>Добудова терапевтичного корпусу на 50 ліжок до існуючих корпусів Городоцької ЦРЛ по вул. Коцюбинського,18 , в тому числі коригування ПКД</t>
  </si>
  <si>
    <t xml:space="preserve">Каналізування житлових мікрорайонів м. Городок Львівської обл  V етап вул.Підгір’я, Дорошенка, Сагайдачного, Шашкевича, Хоткевича, Шевченка, Окружна, Галицька, Коновальця. </t>
  </si>
  <si>
    <t>Капітальний ремонт Городоцького опорного закладу загальної середньої освіти №5 І-ІІІ ступенів Городоцької міської ради Львівської області</t>
  </si>
  <si>
    <r>
      <t xml:space="preserve">до рішення сесії </t>
    </r>
    <r>
      <rPr>
        <sz val="12"/>
        <color indexed="8"/>
        <rFont val="Times New Roman"/>
        <family val="1"/>
        <charset val="204"/>
      </rPr>
      <t xml:space="preserve">Городоцької міської ради від ..2021 р.№ </t>
    </r>
  </si>
  <si>
    <t>Капітальний ремонт приміщення Городоцького ЗДО №3 "Барвінок" (басейн) Городоцької міської ради</t>
  </si>
  <si>
    <t>Реконструкція вуличного освітлення на вул.Довженка в с.Мшана Львівської області</t>
  </si>
  <si>
    <t>Капітальний ремонт Речичанського ЗЗСО І-ІІ ступенів Городоцької міської ради Львівської області</t>
  </si>
  <si>
    <t>ВСЬОГО на 2021 рік, грн</t>
  </si>
  <si>
    <t>Гуманітарне управління Городоцької міської ради</t>
  </si>
  <si>
    <t>КНП "Городоцька ЦЛ" Городоцької міської ради</t>
  </si>
  <si>
    <t>Городоцька міська рада Львівської області</t>
  </si>
  <si>
    <t>Капітальний ремонт приміщень їдальні Городоцького ЗЗСО № 3 І-ІІІ ступенів імені Героя України Івана Бльока Городоцької міської ради Львівської області</t>
  </si>
  <si>
    <t>Капітальний ремонт приміщень їдальні Родатицького НВК І-ІІІ ступенів "заклад загальної середньої освіти-заклад дошкільної освіти" Городоцької міської ради Львівської області</t>
  </si>
  <si>
    <t>Фінансове управління Городоцької міської ради Львівської області/  УКБ ЛОДА</t>
  </si>
  <si>
    <t>Зміни до фінансового забезпечення місцевої Програмі інвестиційного розвитку Городоцької міської ради на 2021-2024 рік</t>
  </si>
  <si>
    <t>Виконавець/ Замовник</t>
  </si>
  <si>
    <t>Відповідальний виконавець/ замовник</t>
  </si>
  <si>
    <t>Секретар ради                                                                                                                  Микола ЛУПІЙ</t>
  </si>
  <si>
    <t>Комунальна установа "Центр "Спорт для всіх"</t>
  </si>
  <si>
    <t>Реконструкція вуличного освітлення по вул. Передній потік, вул. Сільська, вул. Хутірівка та вул. Вишнева в с.Дубаневичі Городоцької міської ради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</si>
</sst>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entury"/>
      <family val="1"/>
      <charset val="204"/>
    </font>
    <font>
      <sz val="11"/>
      <name val="Century"/>
      <family val="1"/>
      <charset val="204"/>
    </font>
    <font>
      <sz val="11"/>
      <color indexed="8"/>
      <name val="Century"/>
      <family val="1"/>
      <charset val="204"/>
    </font>
    <font>
      <b/>
      <sz val="14"/>
      <name val="Century"/>
      <family val="1"/>
      <charset val="204"/>
    </font>
    <font>
      <sz val="12"/>
      <name val="Century"/>
      <family val="1"/>
      <charset val="204"/>
    </font>
    <font>
      <sz val="10"/>
      <name val="Times New Roman"/>
      <family val="1"/>
      <charset val="204"/>
    </font>
    <font>
      <b/>
      <sz val="12"/>
      <name val="Century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0"/>
      <color theme="1"/>
      <name val="Century"/>
      <family val="1"/>
      <charset val="204"/>
    </font>
    <font>
      <sz val="12"/>
      <color theme="1"/>
      <name val="Century"/>
      <family val="1"/>
      <charset val="204"/>
    </font>
    <font>
      <sz val="12"/>
      <color indexed="8"/>
      <name val="Century"/>
      <family val="1"/>
      <charset val="204"/>
    </font>
    <font>
      <b/>
      <sz val="18"/>
      <name val="Century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" fillId="21" borderId="7" applyNumberFormat="0" applyFont="0" applyAlignment="0" applyProtection="0"/>
    <xf numFmtId="0" fontId="28" fillId="0" borderId="0"/>
  </cellStyleXfs>
  <cellXfs count="103">
    <xf numFmtId="0" fontId="0" fillId="0" borderId="0" xfId="0"/>
    <xf numFmtId="0" fontId="12" fillId="0" borderId="8" xfId="0" applyFont="1" applyBorder="1" applyAlignment="1">
      <alignment horizontal="center" vertical="center" wrapText="1"/>
    </xf>
    <xf numFmtId="0" fontId="15" fillId="0" borderId="8" xfId="0" applyFont="1" applyBorder="1"/>
    <xf numFmtId="0" fontId="12" fillId="22" borderId="8" xfId="0" applyFont="1" applyFill="1" applyBorder="1" applyAlignment="1">
      <alignment horizontal="left" vertical="top" wrapText="1"/>
    </xf>
    <xf numFmtId="0" fontId="24" fillId="0" borderId="8" xfId="0" applyFont="1" applyBorder="1" applyAlignment="1">
      <alignment horizontal="left" wrapText="1"/>
    </xf>
    <xf numFmtId="0" fontId="24" fillId="0" borderId="8" xfId="0" applyFont="1" applyBorder="1" applyAlignment="1">
      <alignment horizontal="left" vertical="top" wrapText="1"/>
    </xf>
    <xf numFmtId="0" fontId="24" fillId="22" borderId="8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center" vertical="center" wrapText="1"/>
    </xf>
    <xf numFmtId="0" fontId="16" fillId="22" borderId="8" xfId="0" applyFont="1" applyFill="1" applyBorder="1" applyAlignment="1">
      <alignment wrapText="1"/>
    </xf>
    <xf numFmtId="0" fontId="12" fillId="22" borderId="8" xfId="0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7" fillId="0" borderId="0" xfId="0" applyFont="1"/>
    <xf numFmtId="0" fontId="25" fillId="0" borderId="0" xfId="0" applyFont="1"/>
    <xf numFmtId="0" fontId="12" fillId="0" borderId="0" xfId="0" applyFont="1"/>
    <xf numFmtId="0" fontId="21" fillId="0" borderId="0" xfId="0" applyFont="1" applyAlignment="1">
      <alignment horizontal="center" wrapText="1"/>
    </xf>
    <xf numFmtId="0" fontId="22" fillId="0" borderId="8" xfId="0" applyFont="1" applyBorder="1"/>
    <xf numFmtId="0" fontId="22" fillId="0" borderId="8" xfId="0" applyFont="1" applyBorder="1" applyAlignment="1">
      <alignment horizontal="center" wrapText="1"/>
    </xf>
    <xf numFmtId="0" fontId="12" fillId="0" borderId="8" xfId="0" applyFont="1" applyBorder="1" applyAlignment="1">
      <alignment horizontal="center"/>
    </xf>
    <xf numFmtId="1" fontId="12" fillId="0" borderId="8" xfId="0" applyNumberFormat="1" applyFont="1" applyBorder="1" applyAlignment="1">
      <alignment horizontal="center" vertical="center" wrapText="1"/>
    </xf>
    <xf numFmtId="1" fontId="12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1" fontId="12" fillId="22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 vertical="top" wrapText="1"/>
    </xf>
    <xf numFmtId="0" fontId="16" fillId="22" borderId="8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wrapText="1"/>
    </xf>
    <xf numFmtId="0" fontId="16" fillId="0" borderId="8" xfId="0" applyFont="1" applyBorder="1" applyAlignment="1">
      <alignment horizontal="center" vertical="center" wrapText="1"/>
    </xf>
    <xf numFmtId="1" fontId="12" fillId="22" borderId="8" xfId="0" applyNumberFormat="1" applyFont="1" applyFill="1" applyBorder="1" applyAlignment="1">
      <alignment horizontal="center" vertical="center" wrapText="1"/>
    </xf>
    <xf numFmtId="0" fontId="12" fillId="0" borderId="8" xfId="0" applyFont="1" applyBorder="1"/>
    <xf numFmtId="1" fontId="15" fillId="0" borderId="8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0" xfId="0" applyFont="1"/>
    <xf numFmtId="0" fontId="12" fillId="0" borderId="8" xfId="0" applyFont="1" applyBorder="1" applyAlignment="1">
      <alignment horizontal="left" wrapText="1"/>
    </xf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7" fillId="23" borderId="0" xfId="0" applyFont="1" applyFill="1"/>
    <xf numFmtId="3" fontId="12" fillId="22" borderId="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26" fillId="0" borderId="8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3" fontId="15" fillId="22" borderId="8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1" fontId="24" fillId="22" borderId="8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Border="1" applyAlignment="1">
      <alignment horizontal="center" vertical="center" wrapText="1"/>
    </xf>
    <xf numFmtId="1" fontId="24" fillId="22" borderId="8" xfId="0" applyNumberFormat="1" applyFont="1" applyFill="1" applyBorder="1" applyAlignment="1">
      <alignment horizontal="center" vertical="center"/>
    </xf>
    <xf numFmtId="0" fontId="30" fillId="23" borderId="0" xfId="0" applyFont="1" applyFill="1"/>
    <xf numFmtId="0" fontId="17" fillId="0" borderId="8" xfId="0" applyFont="1" applyBorder="1" applyAlignment="1">
      <alignment horizontal="center" vertical="center"/>
    </xf>
    <xf numFmtId="0" fontId="17" fillId="22" borderId="0" xfId="0" applyFont="1" applyFill="1"/>
    <xf numFmtId="0" fontId="30" fillId="22" borderId="0" xfId="0" applyFont="1" applyFill="1"/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3" fontId="31" fillId="0" borderId="8" xfId="0" applyNumberFormat="1" applyFont="1" applyBorder="1" applyAlignment="1">
      <alignment horizontal="center" vertical="center" wrapText="1"/>
    </xf>
    <xf numFmtId="3" fontId="21" fillId="22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1" fillId="22" borderId="8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31" fillId="22" borderId="8" xfId="0" applyFont="1" applyFill="1" applyBorder="1" applyAlignment="1">
      <alignment horizontal="center" vertical="center" wrapText="1"/>
    </xf>
    <xf numFmtId="0" fontId="21" fillId="0" borderId="8" xfId="35" applyFont="1" applyFill="1" applyBorder="1" applyAlignment="1">
      <alignment horizontal="center" vertical="center" wrapText="1"/>
    </xf>
    <xf numFmtId="1" fontId="21" fillId="22" borderId="8" xfId="0" applyNumberFormat="1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22" borderId="8" xfId="0" applyFont="1" applyFill="1" applyBorder="1" applyAlignment="1">
      <alignment horizontal="center" vertical="center" wrapText="1"/>
    </xf>
    <xf numFmtId="3" fontId="31" fillId="22" borderId="8" xfId="0" applyNumberFormat="1" applyFont="1" applyFill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wrapText="1"/>
    </xf>
    <xf numFmtId="0" fontId="0" fillId="0" borderId="0" xfId="0" applyAlignment="1">
      <alignment horizontal="left" vertical="top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2" fillId="0" borderId="8" xfId="0" applyFont="1" applyBorder="1" applyAlignment="1">
      <alignment wrapText="1"/>
    </xf>
    <xf numFmtId="0" fontId="22" fillId="0" borderId="8" xfId="0" applyFont="1" applyBorder="1" applyAlignment="1">
      <alignment horizontal="center"/>
    </xf>
    <xf numFmtId="0" fontId="33" fillId="0" borderId="0" xfId="0" applyFont="1" applyAlignment="1">
      <alignment horizontal="center" wrapText="1"/>
    </xf>
  </cellXfs>
  <cellStyles count="36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xr:uid="{00000000-0005-0000-0000-000012000000}"/>
    <cellStyle name="Акцент2" xfId="20" xr:uid="{00000000-0005-0000-0000-000013000000}"/>
    <cellStyle name="Акцент3" xfId="21" xr:uid="{00000000-0005-0000-0000-000014000000}"/>
    <cellStyle name="Акцент4" xfId="22" xr:uid="{00000000-0005-0000-0000-000015000000}"/>
    <cellStyle name="Акцент5" xfId="23" xr:uid="{00000000-0005-0000-0000-000016000000}"/>
    <cellStyle name="Акцент6" xfId="24" xr:uid="{00000000-0005-0000-0000-000017000000}"/>
    <cellStyle name="Вывод" xfId="25" xr:uid="{00000000-0005-0000-0000-000018000000}"/>
    <cellStyle name="Вычисление" xfId="26" xr:uid="{00000000-0005-0000-0000-000019000000}"/>
    <cellStyle name="Заголовок 1" xfId="27" builtinId="16" customBuiltin="1"/>
    <cellStyle name="Заголовок 2" xfId="28" builtinId="17" customBuiltin="1"/>
    <cellStyle name="Заголовок 3" xfId="29" builtinId="18" customBuiltin="1"/>
    <cellStyle name="Заголовок 4" xfId="30" builtinId="19" customBuiltin="1"/>
    <cellStyle name="Звичайний" xfId="0" builtinId="0"/>
    <cellStyle name="Итог" xfId="31" xr:uid="{00000000-0005-0000-0000-00001E000000}"/>
    <cellStyle name="Обычный_37  Додатки до бюджету на 2020 рік_додатки про зміни до б-ту №    від 27.05.2021" xfId="35" xr:uid="{00000000-0005-0000-0000-000020000000}"/>
    <cellStyle name="Плохой" xfId="32" xr:uid="{00000000-0005-0000-0000-000021000000}"/>
    <cellStyle name="Пояснение" xfId="33" xr:uid="{00000000-0005-0000-0000-000022000000}"/>
    <cellStyle name="Примечание" xfId="34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225137</xdr:colOff>
      <xdr:row>0</xdr:row>
      <xdr:rowOff>0</xdr:rowOff>
    </xdr:from>
    <xdr:to>
      <xdr:col>14</xdr:col>
      <xdr:colOff>744682</xdr:colOff>
      <xdr:row>1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F368A0C-545A-44D6-B964-3AC869BB0A22}"/>
            </a:ext>
          </a:extLst>
        </xdr:cNvPr>
        <xdr:cNvSpPr txBox="1"/>
      </xdr:nvSpPr>
      <xdr:spPr>
        <a:xfrm>
          <a:off x="11568546" y="0"/>
          <a:ext cx="4225636" cy="124690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uk-UA" sz="1600" b="1">
              <a:latin typeface="Century" panose="02040604050505020304" pitchFamily="18" charset="0"/>
            </a:rPr>
            <a:t>Додаток</a:t>
          </a:r>
          <a:r>
            <a:rPr lang="uk-UA" sz="1600">
              <a:latin typeface="Century" panose="02040604050505020304" pitchFamily="18" charset="0"/>
            </a:rPr>
            <a:t> </a:t>
          </a:r>
        </a:p>
        <a:p>
          <a:r>
            <a:rPr lang="uk-UA" sz="1600">
              <a:latin typeface="Century" panose="02040604050505020304" pitchFamily="18" charset="0"/>
            </a:rPr>
            <a:t>до рішення сесії Городоцької міської ради Львівської області</a:t>
          </a:r>
        </a:p>
        <a:p>
          <a:r>
            <a:rPr lang="uk-UA" sz="1600">
              <a:latin typeface="Century" panose="02040604050505020304" pitchFamily="18" charset="0"/>
            </a:rPr>
            <a:t>24.06.2021 № 1622</a:t>
          </a:r>
        </a:p>
        <a:p>
          <a:endParaRPr lang="uk-UA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9"/>
  <sheetViews>
    <sheetView tabSelected="1" zoomScale="55" zoomScaleNormal="55" workbookViewId="0">
      <selection activeCell="R5" sqref="R5"/>
    </sheetView>
  </sheetViews>
  <sheetFormatPr defaultRowHeight="12.75" x14ac:dyDescent="0.2"/>
  <cols>
    <col min="1" max="1" width="4.7109375" style="39" customWidth="1"/>
    <col min="2" max="2" width="57.28515625" style="39" customWidth="1"/>
    <col min="3" max="3" width="13.7109375" style="39" bestFit="1" customWidth="1"/>
    <col min="4" max="4" width="13.28515625" style="39" customWidth="1"/>
    <col min="5" max="5" width="14.28515625" style="39" bestFit="1" customWidth="1"/>
    <col min="6" max="6" width="12.140625" style="39" customWidth="1"/>
    <col min="7" max="7" width="14.7109375" style="39" bestFit="1" customWidth="1"/>
    <col min="8" max="8" width="11.28515625" style="39" customWidth="1"/>
    <col min="9" max="9" width="14.5703125" style="39" customWidth="1"/>
    <col min="10" max="10" width="14" style="39" customWidth="1"/>
    <col min="11" max="11" width="14.28515625" style="39" bestFit="1" customWidth="1"/>
    <col min="12" max="12" width="12.85546875" style="39" customWidth="1"/>
    <col min="13" max="13" width="14" style="39" customWidth="1"/>
    <col min="14" max="14" width="14.28515625" style="39" bestFit="1" customWidth="1"/>
    <col min="15" max="15" width="16.85546875" style="39" customWidth="1"/>
    <col min="16" max="16384" width="9.140625" style="39"/>
  </cols>
  <sheetData>
    <row r="1" spans="1:15" ht="82.5" customHeight="1" x14ac:dyDescent="0.2">
      <c r="M1" s="76"/>
      <c r="N1" s="76"/>
      <c r="O1" s="76"/>
    </row>
    <row r="2" spans="1:15" ht="39.75" customHeight="1" x14ac:dyDescent="0.3">
      <c r="A2" s="102" t="s">
        <v>76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</row>
    <row r="3" spans="1:15" ht="27" customHeight="1" x14ac:dyDescent="0.2">
      <c r="A3" s="40"/>
      <c r="B3" s="40"/>
      <c r="C3" s="40"/>
      <c r="D3" s="40"/>
      <c r="E3" s="40"/>
      <c r="F3" s="40"/>
      <c r="G3" s="40"/>
      <c r="H3" s="40"/>
      <c r="I3" s="40"/>
    </row>
    <row r="4" spans="1:15" ht="15.75" customHeight="1" x14ac:dyDescent="0.2">
      <c r="A4" s="83" t="s">
        <v>0</v>
      </c>
      <c r="B4" s="83" t="s">
        <v>1</v>
      </c>
      <c r="C4" s="80" t="s">
        <v>17</v>
      </c>
      <c r="D4" s="84"/>
      <c r="E4" s="84"/>
      <c r="F4" s="85"/>
      <c r="G4" s="80" t="s">
        <v>13</v>
      </c>
      <c r="H4" s="84"/>
      <c r="I4" s="84"/>
      <c r="J4" s="85"/>
      <c r="K4" s="80" t="s">
        <v>69</v>
      </c>
      <c r="L4" s="84"/>
      <c r="M4" s="84"/>
      <c r="N4" s="85"/>
      <c r="O4" s="77" t="s">
        <v>78</v>
      </c>
    </row>
    <row r="5" spans="1:15" ht="15.75" x14ac:dyDescent="0.2">
      <c r="A5" s="83"/>
      <c r="B5" s="83"/>
      <c r="C5" s="86" t="s">
        <v>49</v>
      </c>
      <c r="D5" s="80" t="s">
        <v>50</v>
      </c>
      <c r="E5" s="81"/>
      <c r="F5" s="82"/>
      <c r="G5" s="86" t="s">
        <v>49</v>
      </c>
      <c r="H5" s="80" t="s">
        <v>50</v>
      </c>
      <c r="I5" s="81"/>
      <c r="J5" s="82"/>
      <c r="K5" s="86" t="s">
        <v>49</v>
      </c>
      <c r="L5" s="80" t="s">
        <v>50</v>
      </c>
      <c r="M5" s="81"/>
      <c r="N5" s="82"/>
      <c r="O5" s="78"/>
    </row>
    <row r="6" spans="1:15" ht="43.15" customHeight="1" x14ac:dyDescent="0.2">
      <c r="A6" s="83"/>
      <c r="B6" s="83"/>
      <c r="C6" s="87"/>
      <c r="D6" s="55" t="s">
        <v>56</v>
      </c>
      <c r="E6" s="55" t="s">
        <v>57</v>
      </c>
      <c r="F6" s="56" t="s">
        <v>53</v>
      </c>
      <c r="G6" s="87"/>
      <c r="H6" s="55" t="s">
        <v>56</v>
      </c>
      <c r="I6" s="55" t="s">
        <v>57</v>
      </c>
      <c r="J6" s="56" t="s">
        <v>53</v>
      </c>
      <c r="K6" s="87"/>
      <c r="L6" s="55" t="s">
        <v>56</v>
      </c>
      <c r="M6" s="55" t="s">
        <v>57</v>
      </c>
      <c r="N6" s="56" t="s">
        <v>53</v>
      </c>
      <c r="O6" s="79"/>
    </row>
    <row r="7" spans="1:15" ht="22.15" customHeight="1" x14ac:dyDescent="0.2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55">
        <v>6</v>
      </c>
      <c r="G7" s="55">
        <v>7</v>
      </c>
      <c r="H7" s="55">
        <v>8</v>
      </c>
      <c r="I7" s="55">
        <v>9</v>
      </c>
      <c r="J7" s="55">
        <v>10</v>
      </c>
      <c r="K7" s="55">
        <v>11</v>
      </c>
      <c r="L7" s="55">
        <v>12</v>
      </c>
      <c r="M7" s="55">
        <v>13</v>
      </c>
      <c r="N7" s="55">
        <v>14</v>
      </c>
      <c r="O7" s="55">
        <v>15</v>
      </c>
    </row>
    <row r="8" spans="1:15" ht="63" x14ac:dyDescent="0.2">
      <c r="A8" s="55">
        <v>1</v>
      </c>
      <c r="B8" s="57" t="s">
        <v>2</v>
      </c>
      <c r="C8" s="58">
        <f t="shared" ref="C8:C26" si="0">SUM(D8:F8)</f>
        <v>7000000</v>
      </c>
      <c r="D8" s="59">
        <v>7000000</v>
      </c>
      <c r="E8" s="59">
        <v>0</v>
      </c>
      <c r="F8" s="59">
        <v>0</v>
      </c>
      <c r="G8" s="58">
        <f t="shared" ref="G8:G26" si="1">SUM(H8:J8)</f>
        <v>0</v>
      </c>
      <c r="H8" s="59">
        <v>0</v>
      </c>
      <c r="I8" s="59">
        <v>0</v>
      </c>
      <c r="J8" s="59">
        <v>0</v>
      </c>
      <c r="K8" s="58">
        <f t="shared" ref="K8:K26" si="2">SUM(L8:N8)</f>
        <v>7000000</v>
      </c>
      <c r="L8" s="59">
        <f t="shared" ref="L8:L26" si="3">D8+H8</f>
        <v>7000000</v>
      </c>
      <c r="M8" s="59">
        <f t="shared" ref="M8:M26" si="4">E8+I8</f>
        <v>0</v>
      </c>
      <c r="N8" s="59">
        <f t="shared" ref="N8:N26" si="5">F8+J8</f>
        <v>0</v>
      </c>
      <c r="O8" s="60" t="s">
        <v>70</v>
      </c>
    </row>
    <row r="9" spans="1:15" ht="63" x14ac:dyDescent="0.2">
      <c r="A9" s="55">
        <v>2</v>
      </c>
      <c r="B9" s="57" t="s">
        <v>64</v>
      </c>
      <c r="C9" s="58">
        <f t="shared" si="0"/>
        <v>0</v>
      </c>
      <c r="D9" s="59">
        <v>0</v>
      </c>
      <c r="E9" s="59">
        <v>0</v>
      </c>
      <c r="F9" s="59">
        <v>0</v>
      </c>
      <c r="G9" s="58">
        <f t="shared" si="1"/>
        <v>119089</v>
      </c>
      <c r="H9" s="59">
        <v>119089</v>
      </c>
      <c r="I9" s="59">
        <v>0</v>
      </c>
      <c r="J9" s="59">
        <v>0</v>
      </c>
      <c r="K9" s="58">
        <f t="shared" si="2"/>
        <v>119089</v>
      </c>
      <c r="L9" s="59">
        <f t="shared" si="3"/>
        <v>119089</v>
      </c>
      <c r="M9" s="59">
        <f t="shared" si="4"/>
        <v>0</v>
      </c>
      <c r="N9" s="59">
        <f t="shared" si="5"/>
        <v>0</v>
      </c>
      <c r="O9" s="60" t="s">
        <v>70</v>
      </c>
    </row>
    <row r="10" spans="1:15" ht="78.75" x14ac:dyDescent="0.2">
      <c r="A10" s="55">
        <v>3</v>
      </c>
      <c r="B10" s="57" t="s">
        <v>26</v>
      </c>
      <c r="C10" s="58">
        <f t="shared" si="0"/>
        <v>238573</v>
      </c>
      <c r="D10" s="59">
        <v>238573</v>
      </c>
      <c r="E10" s="59">
        <v>0</v>
      </c>
      <c r="F10" s="59">
        <v>0</v>
      </c>
      <c r="G10" s="58">
        <f t="shared" si="1"/>
        <v>0</v>
      </c>
      <c r="H10" s="59">
        <v>0</v>
      </c>
      <c r="I10" s="59">
        <v>0</v>
      </c>
      <c r="J10" s="59">
        <v>0</v>
      </c>
      <c r="K10" s="58">
        <f t="shared" si="2"/>
        <v>238573</v>
      </c>
      <c r="L10" s="59">
        <f t="shared" si="3"/>
        <v>238573</v>
      </c>
      <c r="M10" s="59">
        <f t="shared" si="4"/>
        <v>0</v>
      </c>
      <c r="N10" s="59">
        <f t="shared" si="5"/>
        <v>0</v>
      </c>
      <c r="O10" s="60" t="s">
        <v>70</v>
      </c>
    </row>
    <row r="11" spans="1:15" ht="63" x14ac:dyDescent="0.2">
      <c r="A11" s="55">
        <v>4</v>
      </c>
      <c r="B11" s="57" t="s">
        <v>27</v>
      </c>
      <c r="C11" s="58">
        <f t="shared" si="0"/>
        <v>484264</v>
      </c>
      <c r="D11" s="59">
        <v>484264</v>
      </c>
      <c r="E11" s="59">
        <v>0</v>
      </c>
      <c r="F11" s="59">
        <v>0</v>
      </c>
      <c r="G11" s="58">
        <f t="shared" si="1"/>
        <v>0</v>
      </c>
      <c r="H11" s="59">
        <v>0</v>
      </c>
      <c r="I11" s="59">
        <v>0</v>
      </c>
      <c r="J11" s="59">
        <v>0</v>
      </c>
      <c r="K11" s="58">
        <f t="shared" si="2"/>
        <v>484264</v>
      </c>
      <c r="L11" s="59">
        <f t="shared" si="3"/>
        <v>484264</v>
      </c>
      <c r="M11" s="59">
        <f t="shared" si="4"/>
        <v>0</v>
      </c>
      <c r="N11" s="59">
        <f t="shared" si="5"/>
        <v>0</v>
      </c>
      <c r="O11" s="60" t="s">
        <v>70</v>
      </c>
    </row>
    <row r="12" spans="1:15" ht="78.75" x14ac:dyDescent="0.2">
      <c r="A12" s="55">
        <v>5</v>
      </c>
      <c r="B12" s="57" t="s">
        <v>28</v>
      </c>
      <c r="C12" s="58">
        <f t="shared" si="0"/>
        <v>424204</v>
      </c>
      <c r="D12" s="59">
        <v>424204</v>
      </c>
      <c r="E12" s="59">
        <v>0</v>
      </c>
      <c r="F12" s="59">
        <v>0</v>
      </c>
      <c r="G12" s="58">
        <f t="shared" si="1"/>
        <v>0</v>
      </c>
      <c r="H12" s="59">
        <v>0</v>
      </c>
      <c r="I12" s="59">
        <v>0</v>
      </c>
      <c r="J12" s="59">
        <v>0</v>
      </c>
      <c r="K12" s="58">
        <f t="shared" si="2"/>
        <v>424204</v>
      </c>
      <c r="L12" s="59">
        <f t="shared" si="3"/>
        <v>424204</v>
      </c>
      <c r="M12" s="59">
        <f t="shared" si="4"/>
        <v>0</v>
      </c>
      <c r="N12" s="59">
        <f t="shared" si="5"/>
        <v>0</v>
      </c>
      <c r="O12" s="60" t="s">
        <v>70</v>
      </c>
    </row>
    <row r="13" spans="1:15" ht="78.75" x14ac:dyDescent="0.2">
      <c r="A13" s="55">
        <v>6</v>
      </c>
      <c r="B13" s="57" t="s">
        <v>29</v>
      </c>
      <c r="C13" s="58">
        <f t="shared" si="0"/>
        <v>97547</v>
      </c>
      <c r="D13" s="59">
        <v>97547</v>
      </c>
      <c r="E13" s="59">
        <v>0</v>
      </c>
      <c r="F13" s="59">
        <v>0</v>
      </c>
      <c r="G13" s="58">
        <f t="shared" si="1"/>
        <v>0</v>
      </c>
      <c r="H13" s="59">
        <v>0</v>
      </c>
      <c r="I13" s="59">
        <v>0</v>
      </c>
      <c r="J13" s="59">
        <v>0</v>
      </c>
      <c r="K13" s="58">
        <f t="shared" si="2"/>
        <v>97547</v>
      </c>
      <c r="L13" s="59">
        <f t="shared" si="3"/>
        <v>97547</v>
      </c>
      <c r="M13" s="59">
        <f t="shared" si="4"/>
        <v>0</v>
      </c>
      <c r="N13" s="59">
        <f t="shared" si="5"/>
        <v>0</v>
      </c>
      <c r="O13" s="60" t="s">
        <v>70</v>
      </c>
    </row>
    <row r="14" spans="1:15" ht="63" x14ac:dyDescent="0.2">
      <c r="A14" s="55">
        <v>7</v>
      </c>
      <c r="B14" s="57" t="s">
        <v>30</v>
      </c>
      <c r="C14" s="58">
        <f t="shared" si="0"/>
        <v>49642</v>
      </c>
      <c r="D14" s="59">
        <v>49642</v>
      </c>
      <c r="E14" s="59">
        <v>0</v>
      </c>
      <c r="F14" s="59">
        <v>0</v>
      </c>
      <c r="G14" s="58">
        <f t="shared" si="1"/>
        <v>0</v>
      </c>
      <c r="H14" s="59">
        <v>0</v>
      </c>
      <c r="I14" s="59">
        <v>0</v>
      </c>
      <c r="J14" s="59">
        <v>0</v>
      </c>
      <c r="K14" s="58">
        <f t="shared" si="2"/>
        <v>49642</v>
      </c>
      <c r="L14" s="59">
        <f t="shared" si="3"/>
        <v>49642</v>
      </c>
      <c r="M14" s="59">
        <f t="shared" si="4"/>
        <v>0</v>
      </c>
      <c r="N14" s="59">
        <f t="shared" si="5"/>
        <v>0</v>
      </c>
      <c r="O14" s="60" t="s">
        <v>70</v>
      </c>
    </row>
    <row r="15" spans="1:15" ht="78.75" x14ac:dyDescent="0.2">
      <c r="A15" s="55">
        <v>8</v>
      </c>
      <c r="B15" s="57" t="s">
        <v>31</v>
      </c>
      <c r="C15" s="58">
        <f t="shared" si="0"/>
        <v>44565</v>
      </c>
      <c r="D15" s="59">
        <v>44565</v>
      </c>
      <c r="E15" s="59">
        <v>0</v>
      </c>
      <c r="F15" s="59">
        <v>0</v>
      </c>
      <c r="G15" s="58">
        <f t="shared" si="1"/>
        <v>0</v>
      </c>
      <c r="H15" s="59">
        <v>0</v>
      </c>
      <c r="I15" s="59">
        <v>0</v>
      </c>
      <c r="J15" s="59">
        <v>0</v>
      </c>
      <c r="K15" s="58">
        <f t="shared" si="2"/>
        <v>44565</v>
      </c>
      <c r="L15" s="59">
        <f t="shared" si="3"/>
        <v>44565</v>
      </c>
      <c r="M15" s="59">
        <f t="shared" si="4"/>
        <v>0</v>
      </c>
      <c r="N15" s="59">
        <f t="shared" si="5"/>
        <v>0</v>
      </c>
      <c r="O15" s="60" t="s">
        <v>70</v>
      </c>
    </row>
    <row r="16" spans="1:15" ht="51" x14ac:dyDescent="0.2">
      <c r="A16" s="55">
        <v>9</v>
      </c>
      <c r="B16" s="57" t="s">
        <v>36</v>
      </c>
      <c r="C16" s="58">
        <f t="shared" si="0"/>
        <v>627475</v>
      </c>
      <c r="D16" s="59">
        <v>127475</v>
      </c>
      <c r="E16" s="59">
        <v>500000</v>
      </c>
      <c r="F16" s="59">
        <v>0</v>
      </c>
      <c r="G16" s="58">
        <f t="shared" si="1"/>
        <v>0</v>
      </c>
      <c r="H16" s="59">
        <v>0</v>
      </c>
      <c r="I16" s="59">
        <v>0</v>
      </c>
      <c r="J16" s="59">
        <v>0</v>
      </c>
      <c r="K16" s="58">
        <f t="shared" si="2"/>
        <v>627475</v>
      </c>
      <c r="L16" s="59">
        <f t="shared" si="3"/>
        <v>127475</v>
      </c>
      <c r="M16" s="59">
        <f t="shared" si="4"/>
        <v>500000</v>
      </c>
      <c r="N16" s="59">
        <f t="shared" si="5"/>
        <v>0</v>
      </c>
      <c r="O16" s="60" t="s">
        <v>70</v>
      </c>
    </row>
    <row r="17" spans="1:15" ht="78.75" x14ac:dyDescent="0.2">
      <c r="A17" s="55">
        <v>10</v>
      </c>
      <c r="B17" s="57" t="s">
        <v>37</v>
      </c>
      <c r="C17" s="58">
        <f t="shared" si="0"/>
        <v>131941</v>
      </c>
      <c r="D17" s="59">
        <v>131941</v>
      </c>
      <c r="E17" s="59">
        <v>0</v>
      </c>
      <c r="F17" s="59">
        <v>0</v>
      </c>
      <c r="G17" s="58">
        <f t="shared" si="1"/>
        <v>0</v>
      </c>
      <c r="H17" s="59">
        <v>0</v>
      </c>
      <c r="I17" s="59">
        <v>0</v>
      </c>
      <c r="J17" s="59">
        <v>0</v>
      </c>
      <c r="K17" s="58">
        <f t="shared" si="2"/>
        <v>131941</v>
      </c>
      <c r="L17" s="59">
        <f t="shared" si="3"/>
        <v>131941</v>
      </c>
      <c r="M17" s="59">
        <f t="shared" si="4"/>
        <v>0</v>
      </c>
      <c r="N17" s="59">
        <f t="shared" si="5"/>
        <v>0</v>
      </c>
      <c r="O17" s="60" t="s">
        <v>70</v>
      </c>
    </row>
    <row r="18" spans="1:15" ht="63" x14ac:dyDescent="0.2">
      <c r="A18" s="55">
        <v>11</v>
      </c>
      <c r="B18" s="57" t="s">
        <v>38</v>
      </c>
      <c r="C18" s="58">
        <f t="shared" si="0"/>
        <v>132269</v>
      </c>
      <c r="D18" s="59">
        <v>132269</v>
      </c>
      <c r="E18" s="59">
        <v>0</v>
      </c>
      <c r="F18" s="59">
        <v>0</v>
      </c>
      <c r="G18" s="58">
        <f t="shared" si="1"/>
        <v>0</v>
      </c>
      <c r="H18" s="59">
        <v>0</v>
      </c>
      <c r="I18" s="59">
        <v>0</v>
      </c>
      <c r="J18" s="59">
        <v>0</v>
      </c>
      <c r="K18" s="58">
        <f t="shared" si="2"/>
        <v>132269</v>
      </c>
      <c r="L18" s="59">
        <f t="shared" si="3"/>
        <v>132269</v>
      </c>
      <c r="M18" s="59">
        <f t="shared" si="4"/>
        <v>0</v>
      </c>
      <c r="N18" s="59">
        <f t="shared" si="5"/>
        <v>0</v>
      </c>
      <c r="O18" s="60" t="s">
        <v>70</v>
      </c>
    </row>
    <row r="19" spans="1:15" ht="78.75" x14ac:dyDescent="0.2">
      <c r="A19" s="55">
        <v>12</v>
      </c>
      <c r="B19" s="57" t="s">
        <v>39</v>
      </c>
      <c r="C19" s="58">
        <f t="shared" si="0"/>
        <v>124103</v>
      </c>
      <c r="D19" s="59">
        <v>124103</v>
      </c>
      <c r="E19" s="59">
        <v>0</v>
      </c>
      <c r="F19" s="59">
        <v>0</v>
      </c>
      <c r="G19" s="58">
        <f t="shared" si="1"/>
        <v>0</v>
      </c>
      <c r="H19" s="59">
        <v>0</v>
      </c>
      <c r="I19" s="59">
        <v>0</v>
      </c>
      <c r="J19" s="59">
        <v>0</v>
      </c>
      <c r="K19" s="58">
        <f t="shared" si="2"/>
        <v>124103</v>
      </c>
      <c r="L19" s="59">
        <f t="shared" si="3"/>
        <v>124103</v>
      </c>
      <c r="M19" s="59">
        <f t="shared" si="4"/>
        <v>0</v>
      </c>
      <c r="N19" s="59">
        <f t="shared" si="5"/>
        <v>0</v>
      </c>
      <c r="O19" s="60" t="s">
        <v>70</v>
      </c>
    </row>
    <row r="20" spans="1:15" ht="78.75" x14ac:dyDescent="0.2">
      <c r="A20" s="55">
        <v>13</v>
      </c>
      <c r="B20" s="57" t="s">
        <v>40</v>
      </c>
      <c r="C20" s="58">
        <f t="shared" si="0"/>
        <v>77348</v>
      </c>
      <c r="D20" s="59">
        <v>77348</v>
      </c>
      <c r="E20" s="59">
        <v>0</v>
      </c>
      <c r="F20" s="59">
        <v>0</v>
      </c>
      <c r="G20" s="58">
        <f t="shared" si="1"/>
        <v>0</v>
      </c>
      <c r="H20" s="59">
        <v>0</v>
      </c>
      <c r="I20" s="59">
        <v>0</v>
      </c>
      <c r="J20" s="59">
        <v>0</v>
      </c>
      <c r="K20" s="58">
        <f t="shared" si="2"/>
        <v>77348</v>
      </c>
      <c r="L20" s="59">
        <f t="shared" si="3"/>
        <v>77348</v>
      </c>
      <c r="M20" s="59">
        <f t="shared" si="4"/>
        <v>0</v>
      </c>
      <c r="N20" s="59">
        <f t="shared" si="5"/>
        <v>0</v>
      </c>
      <c r="O20" s="60" t="s">
        <v>70</v>
      </c>
    </row>
    <row r="21" spans="1:15" ht="51" x14ac:dyDescent="0.2">
      <c r="A21" s="55">
        <v>14</v>
      </c>
      <c r="B21" s="57" t="s">
        <v>41</v>
      </c>
      <c r="C21" s="58">
        <f t="shared" si="0"/>
        <v>133861</v>
      </c>
      <c r="D21" s="59">
        <v>133861</v>
      </c>
      <c r="E21" s="59">
        <v>0</v>
      </c>
      <c r="F21" s="59">
        <v>0</v>
      </c>
      <c r="G21" s="58">
        <f t="shared" si="1"/>
        <v>0</v>
      </c>
      <c r="H21" s="59">
        <v>0</v>
      </c>
      <c r="I21" s="59">
        <v>0</v>
      </c>
      <c r="J21" s="59">
        <v>0</v>
      </c>
      <c r="K21" s="58">
        <f t="shared" si="2"/>
        <v>133861</v>
      </c>
      <c r="L21" s="59">
        <f t="shared" si="3"/>
        <v>133861</v>
      </c>
      <c r="M21" s="59">
        <f t="shared" si="4"/>
        <v>0</v>
      </c>
      <c r="N21" s="59">
        <f t="shared" si="5"/>
        <v>0</v>
      </c>
      <c r="O21" s="60" t="s">
        <v>70</v>
      </c>
    </row>
    <row r="22" spans="1:15" ht="51" x14ac:dyDescent="0.2">
      <c r="A22" s="55">
        <v>15</v>
      </c>
      <c r="B22" s="61" t="s">
        <v>60</v>
      </c>
      <c r="C22" s="58">
        <f t="shared" si="0"/>
        <v>194139</v>
      </c>
      <c r="D22" s="59">
        <v>0</v>
      </c>
      <c r="E22" s="59">
        <v>194139</v>
      </c>
      <c r="F22" s="59">
        <v>0</v>
      </c>
      <c r="G22" s="58">
        <f t="shared" si="1"/>
        <v>-194139</v>
      </c>
      <c r="H22" s="59">
        <v>0</v>
      </c>
      <c r="I22" s="59">
        <v>-194139</v>
      </c>
      <c r="J22" s="59">
        <v>0</v>
      </c>
      <c r="K22" s="58">
        <f t="shared" si="2"/>
        <v>0</v>
      </c>
      <c r="L22" s="59">
        <f t="shared" si="3"/>
        <v>0</v>
      </c>
      <c r="M22" s="59">
        <f t="shared" si="4"/>
        <v>0</v>
      </c>
      <c r="N22" s="59">
        <f t="shared" si="5"/>
        <v>0</v>
      </c>
      <c r="O22" s="60" t="s">
        <v>70</v>
      </c>
    </row>
    <row r="23" spans="1:15" ht="51" x14ac:dyDescent="0.2">
      <c r="A23" s="55">
        <v>16</v>
      </c>
      <c r="B23" s="62" t="s">
        <v>68</v>
      </c>
      <c r="C23" s="58">
        <f t="shared" si="0"/>
        <v>0</v>
      </c>
      <c r="D23" s="59">
        <v>0</v>
      </c>
      <c r="E23" s="59">
        <v>0</v>
      </c>
      <c r="F23" s="59">
        <v>0</v>
      </c>
      <c r="G23" s="58">
        <f t="shared" si="1"/>
        <v>194139</v>
      </c>
      <c r="H23" s="59">
        <v>0</v>
      </c>
      <c r="I23" s="59">
        <v>194139</v>
      </c>
      <c r="J23" s="59">
        <v>0</v>
      </c>
      <c r="K23" s="58">
        <f t="shared" si="2"/>
        <v>194139</v>
      </c>
      <c r="L23" s="59">
        <f t="shared" si="3"/>
        <v>0</v>
      </c>
      <c r="M23" s="59">
        <f t="shared" si="4"/>
        <v>194139</v>
      </c>
      <c r="N23" s="59">
        <f t="shared" si="5"/>
        <v>0</v>
      </c>
      <c r="O23" s="60" t="s">
        <v>70</v>
      </c>
    </row>
    <row r="24" spans="1:15" ht="51" x14ac:dyDescent="0.2">
      <c r="A24" s="55">
        <v>17</v>
      </c>
      <c r="B24" s="63" t="s">
        <v>66</v>
      </c>
      <c r="C24" s="58">
        <f t="shared" si="0"/>
        <v>0</v>
      </c>
      <c r="D24" s="59">
        <v>0</v>
      </c>
      <c r="E24" s="59">
        <v>0</v>
      </c>
      <c r="F24" s="59"/>
      <c r="G24" s="58">
        <f t="shared" si="1"/>
        <v>100000</v>
      </c>
      <c r="H24" s="59">
        <v>100000</v>
      </c>
      <c r="I24" s="59">
        <v>0</v>
      </c>
      <c r="J24" s="59">
        <v>0</v>
      </c>
      <c r="K24" s="58">
        <f t="shared" si="2"/>
        <v>100000</v>
      </c>
      <c r="L24" s="59">
        <f t="shared" si="3"/>
        <v>100000</v>
      </c>
      <c r="M24" s="59">
        <f t="shared" si="4"/>
        <v>0</v>
      </c>
      <c r="N24" s="59">
        <f t="shared" si="5"/>
        <v>0</v>
      </c>
      <c r="O24" s="60" t="s">
        <v>70</v>
      </c>
    </row>
    <row r="25" spans="1:15" ht="63" x14ac:dyDescent="0.2">
      <c r="A25" s="55">
        <v>18</v>
      </c>
      <c r="B25" s="64" t="s">
        <v>73</v>
      </c>
      <c r="C25" s="58">
        <f t="shared" si="0"/>
        <v>0</v>
      </c>
      <c r="D25" s="59">
        <v>0</v>
      </c>
      <c r="E25" s="59">
        <v>0</v>
      </c>
      <c r="F25" s="59">
        <v>0</v>
      </c>
      <c r="G25" s="58">
        <f t="shared" si="1"/>
        <v>299875</v>
      </c>
      <c r="H25" s="65">
        <v>299875</v>
      </c>
      <c r="I25" s="59">
        <v>0</v>
      </c>
      <c r="J25" s="59">
        <v>0</v>
      </c>
      <c r="K25" s="58">
        <f t="shared" si="2"/>
        <v>299875</v>
      </c>
      <c r="L25" s="59">
        <f t="shared" si="3"/>
        <v>299875</v>
      </c>
      <c r="M25" s="59">
        <f t="shared" si="4"/>
        <v>0</v>
      </c>
      <c r="N25" s="59">
        <f t="shared" si="5"/>
        <v>0</v>
      </c>
      <c r="O25" s="60" t="s">
        <v>70</v>
      </c>
    </row>
    <row r="26" spans="1:15" ht="78.75" x14ac:dyDescent="0.2">
      <c r="A26" s="55">
        <v>19</v>
      </c>
      <c r="B26" s="64" t="s">
        <v>74</v>
      </c>
      <c r="C26" s="58">
        <f t="shared" si="0"/>
        <v>0</v>
      </c>
      <c r="D26" s="59">
        <v>0</v>
      </c>
      <c r="E26" s="59">
        <v>0</v>
      </c>
      <c r="F26" s="59">
        <v>0</v>
      </c>
      <c r="G26" s="58">
        <f t="shared" si="1"/>
        <v>299582</v>
      </c>
      <c r="H26" s="65">
        <v>299582</v>
      </c>
      <c r="I26" s="59">
        <v>0</v>
      </c>
      <c r="J26" s="59">
        <v>0</v>
      </c>
      <c r="K26" s="58">
        <f t="shared" si="2"/>
        <v>299582</v>
      </c>
      <c r="L26" s="59">
        <f t="shared" si="3"/>
        <v>299582</v>
      </c>
      <c r="M26" s="59">
        <f t="shared" si="4"/>
        <v>0</v>
      </c>
      <c r="N26" s="59">
        <f t="shared" si="5"/>
        <v>0</v>
      </c>
      <c r="O26" s="60" t="s">
        <v>70</v>
      </c>
    </row>
    <row r="27" spans="1:15" ht="51" x14ac:dyDescent="0.2">
      <c r="A27" s="55">
        <v>20</v>
      </c>
      <c r="B27" s="57" t="s">
        <v>3</v>
      </c>
      <c r="C27" s="58">
        <f t="shared" ref="C27:C54" si="6">SUM(D27:F27)</f>
        <v>385000</v>
      </c>
      <c r="D27" s="59">
        <v>385000</v>
      </c>
      <c r="E27" s="59">
        <v>0</v>
      </c>
      <c r="F27" s="59">
        <v>0</v>
      </c>
      <c r="G27" s="58">
        <f t="shared" ref="G27:G54" si="7">SUM(H27:J27)</f>
        <v>0</v>
      </c>
      <c r="H27" s="59">
        <v>0</v>
      </c>
      <c r="I27" s="59">
        <v>0</v>
      </c>
      <c r="J27" s="59">
        <v>0</v>
      </c>
      <c r="K27" s="58">
        <f t="shared" ref="K27:K54" si="8">SUM(L27:N27)</f>
        <v>385000</v>
      </c>
      <c r="L27" s="59">
        <f t="shared" ref="L27:L54" si="9">D27+H27</f>
        <v>385000</v>
      </c>
      <c r="M27" s="59">
        <f t="shared" ref="M27:M54" si="10">E27+I27</f>
        <v>0</v>
      </c>
      <c r="N27" s="59">
        <f t="shared" ref="N27:N54" si="11">F27+J27</f>
        <v>0</v>
      </c>
      <c r="O27" s="60" t="s">
        <v>72</v>
      </c>
    </row>
    <row r="28" spans="1:15" ht="51" x14ac:dyDescent="0.2">
      <c r="A28" s="55">
        <v>21</v>
      </c>
      <c r="B28" s="57" t="s">
        <v>8</v>
      </c>
      <c r="C28" s="58">
        <f t="shared" si="6"/>
        <v>200000</v>
      </c>
      <c r="D28" s="59">
        <v>200000</v>
      </c>
      <c r="E28" s="59">
        <v>0</v>
      </c>
      <c r="F28" s="59">
        <v>0</v>
      </c>
      <c r="G28" s="58">
        <f t="shared" si="7"/>
        <v>0</v>
      </c>
      <c r="H28" s="59">
        <v>0</v>
      </c>
      <c r="I28" s="59">
        <v>0</v>
      </c>
      <c r="J28" s="59">
        <v>0</v>
      </c>
      <c r="K28" s="58">
        <f t="shared" si="8"/>
        <v>200000</v>
      </c>
      <c r="L28" s="59">
        <f t="shared" si="9"/>
        <v>200000</v>
      </c>
      <c r="M28" s="59">
        <f t="shared" si="10"/>
        <v>0</v>
      </c>
      <c r="N28" s="59">
        <f t="shared" si="11"/>
        <v>0</v>
      </c>
      <c r="O28" s="60" t="s">
        <v>72</v>
      </c>
    </row>
    <row r="29" spans="1:15" ht="51" x14ac:dyDescent="0.2">
      <c r="A29" s="55">
        <v>22</v>
      </c>
      <c r="B29" s="57" t="s">
        <v>23</v>
      </c>
      <c r="C29" s="58">
        <f t="shared" si="6"/>
        <v>1000000</v>
      </c>
      <c r="D29" s="59">
        <v>1000000</v>
      </c>
      <c r="E29" s="59">
        <v>0</v>
      </c>
      <c r="F29" s="59">
        <v>0</v>
      </c>
      <c r="G29" s="58">
        <f t="shared" si="7"/>
        <v>0</v>
      </c>
      <c r="H29" s="59">
        <v>0</v>
      </c>
      <c r="I29" s="59">
        <v>0</v>
      </c>
      <c r="J29" s="59">
        <v>0</v>
      </c>
      <c r="K29" s="58">
        <f t="shared" si="8"/>
        <v>1000000</v>
      </c>
      <c r="L29" s="59">
        <f t="shared" si="9"/>
        <v>1000000</v>
      </c>
      <c r="M29" s="59">
        <f t="shared" si="10"/>
        <v>0</v>
      </c>
      <c r="N29" s="59">
        <f t="shared" si="11"/>
        <v>0</v>
      </c>
      <c r="O29" s="60" t="s">
        <v>72</v>
      </c>
    </row>
    <row r="30" spans="1:15" ht="78.75" x14ac:dyDescent="0.2">
      <c r="A30" s="55">
        <v>23</v>
      </c>
      <c r="B30" s="57" t="s">
        <v>58</v>
      </c>
      <c r="C30" s="58">
        <f t="shared" si="6"/>
        <v>2441337</v>
      </c>
      <c r="D30" s="59">
        <v>2441337</v>
      </c>
      <c r="E30" s="59">
        <v>0</v>
      </c>
      <c r="F30" s="59">
        <v>0</v>
      </c>
      <c r="G30" s="58">
        <f t="shared" si="7"/>
        <v>400000</v>
      </c>
      <c r="H30" s="59">
        <v>0</v>
      </c>
      <c r="I30" s="59">
        <v>400000</v>
      </c>
      <c r="J30" s="59">
        <v>0</v>
      </c>
      <c r="K30" s="58">
        <f t="shared" si="8"/>
        <v>2841337</v>
      </c>
      <c r="L30" s="59">
        <f t="shared" si="9"/>
        <v>2441337</v>
      </c>
      <c r="M30" s="59">
        <f t="shared" si="10"/>
        <v>400000</v>
      </c>
      <c r="N30" s="59">
        <f t="shared" si="11"/>
        <v>0</v>
      </c>
      <c r="O30" s="60" t="s">
        <v>72</v>
      </c>
    </row>
    <row r="31" spans="1:15" ht="78.75" x14ac:dyDescent="0.2">
      <c r="A31" s="55">
        <v>24</v>
      </c>
      <c r="B31" s="66" t="s">
        <v>63</v>
      </c>
      <c r="C31" s="58">
        <f t="shared" si="6"/>
        <v>400000</v>
      </c>
      <c r="D31" s="59">
        <v>0</v>
      </c>
      <c r="E31" s="59">
        <v>400000</v>
      </c>
      <c r="F31" s="59">
        <v>0</v>
      </c>
      <c r="G31" s="58">
        <f t="shared" si="7"/>
        <v>-400000</v>
      </c>
      <c r="H31" s="59">
        <v>0</v>
      </c>
      <c r="I31" s="59">
        <v>-400000</v>
      </c>
      <c r="J31" s="59">
        <v>0</v>
      </c>
      <c r="K31" s="58">
        <f t="shared" si="8"/>
        <v>0</v>
      </c>
      <c r="L31" s="59">
        <f t="shared" si="9"/>
        <v>0</v>
      </c>
      <c r="M31" s="59">
        <f t="shared" si="10"/>
        <v>0</v>
      </c>
      <c r="N31" s="59">
        <f t="shared" si="11"/>
        <v>0</v>
      </c>
      <c r="O31" s="60" t="s">
        <v>72</v>
      </c>
    </row>
    <row r="32" spans="1:15" ht="51" x14ac:dyDescent="0.2">
      <c r="A32" s="55">
        <v>25</v>
      </c>
      <c r="B32" s="57" t="s">
        <v>4</v>
      </c>
      <c r="C32" s="58">
        <f t="shared" si="6"/>
        <v>850790</v>
      </c>
      <c r="D32" s="59">
        <v>850790</v>
      </c>
      <c r="E32" s="59">
        <v>0</v>
      </c>
      <c r="F32" s="59">
        <v>0</v>
      </c>
      <c r="G32" s="58">
        <f t="shared" si="7"/>
        <v>0</v>
      </c>
      <c r="H32" s="59">
        <v>0</v>
      </c>
      <c r="I32" s="59">
        <v>0</v>
      </c>
      <c r="J32" s="59">
        <v>0</v>
      </c>
      <c r="K32" s="58">
        <f t="shared" si="8"/>
        <v>850790</v>
      </c>
      <c r="L32" s="59">
        <f t="shared" si="9"/>
        <v>850790</v>
      </c>
      <c r="M32" s="59">
        <f t="shared" si="10"/>
        <v>0</v>
      </c>
      <c r="N32" s="59">
        <f t="shared" si="11"/>
        <v>0</v>
      </c>
      <c r="O32" s="60" t="s">
        <v>72</v>
      </c>
    </row>
    <row r="33" spans="1:15" ht="51" x14ac:dyDescent="0.2">
      <c r="A33" s="55">
        <v>26</v>
      </c>
      <c r="B33" s="57" t="s">
        <v>43</v>
      </c>
      <c r="C33" s="58">
        <f t="shared" si="6"/>
        <v>100000</v>
      </c>
      <c r="D33" s="59">
        <v>100000</v>
      </c>
      <c r="E33" s="59">
        <v>0</v>
      </c>
      <c r="F33" s="59">
        <v>0</v>
      </c>
      <c r="G33" s="58">
        <f t="shared" si="7"/>
        <v>0</v>
      </c>
      <c r="H33" s="59">
        <v>0</v>
      </c>
      <c r="I33" s="59">
        <v>0</v>
      </c>
      <c r="J33" s="59">
        <v>0</v>
      </c>
      <c r="K33" s="58">
        <f t="shared" si="8"/>
        <v>100000</v>
      </c>
      <c r="L33" s="59">
        <f t="shared" si="9"/>
        <v>100000</v>
      </c>
      <c r="M33" s="59">
        <f t="shared" si="10"/>
        <v>0</v>
      </c>
      <c r="N33" s="59">
        <f t="shared" si="11"/>
        <v>0</v>
      </c>
      <c r="O33" s="60" t="s">
        <v>72</v>
      </c>
    </row>
    <row r="34" spans="1:15" ht="51" x14ac:dyDescent="0.2">
      <c r="A34" s="55">
        <v>27</v>
      </c>
      <c r="B34" s="63" t="s">
        <v>5</v>
      </c>
      <c r="C34" s="58">
        <f t="shared" si="6"/>
        <v>500000</v>
      </c>
      <c r="D34" s="59">
        <v>500000</v>
      </c>
      <c r="E34" s="59">
        <v>0</v>
      </c>
      <c r="F34" s="59">
        <v>0</v>
      </c>
      <c r="G34" s="58">
        <f t="shared" si="7"/>
        <v>0</v>
      </c>
      <c r="H34" s="59">
        <v>0</v>
      </c>
      <c r="I34" s="59">
        <v>0</v>
      </c>
      <c r="J34" s="59">
        <v>0</v>
      </c>
      <c r="K34" s="58">
        <f t="shared" si="8"/>
        <v>500000</v>
      </c>
      <c r="L34" s="59">
        <f t="shared" si="9"/>
        <v>500000</v>
      </c>
      <c r="M34" s="59">
        <f t="shared" si="10"/>
        <v>0</v>
      </c>
      <c r="N34" s="59">
        <f t="shared" si="11"/>
        <v>0</v>
      </c>
      <c r="O34" s="60" t="s">
        <v>72</v>
      </c>
    </row>
    <row r="35" spans="1:15" ht="228" customHeight="1" x14ac:dyDescent="0.2">
      <c r="A35" s="55">
        <v>28</v>
      </c>
      <c r="B35" s="57" t="s">
        <v>6</v>
      </c>
      <c r="C35" s="58">
        <f t="shared" si="6"/>
        <v>1000000</v>
      </c>
      <c r="D35" s="59">
        <v>1000000</v>
      </c>
      <c r="E35" s="59">
        <v>0</v>
      </c>
      <c r="F35" s="59">
        <v>0</v>
      </c>
      <c r="G35" s="58">
        <f t="shared" si="7"/>
        <v>0</v>
      </c>
      <c r="H35" s="59">
        <v>0</v>
      </c>
      <c r="I35" s="59">
        <v>0</v>
      </c>
      <c r="J35" s="59">
        <v>0</v>
      </c>
      <c r="K35" s="58">
        <f t="shared" si="8"/>
        <v>1000000</v>
      </c>
      <c r="L35" s="59">
        <f t="shared" si="9"/>
        <v>1000000</v>
      </c>
      <c r="M35" s="59">
        <f t="shared" si="10"/>
        <v>0</v>
      </c>
      <c r="N35" s="59">
        <f t="shared" si="11"/>
        <v>0</v>
      </c>
      <c r="O35" s="60" t="s">
        <v>72</v>
      </c>
    </row>
    <row r="36" spans="1:15" ht="51" x14ac:dyDescent="0.2">
      <c r="A36" s="55">
        <v>29</v>
      </c>
      <c r="B36" s="57" t="s">
        <v>7</v>
      </c>
      <c r="C36" s="58">
        <f t="shared" si="6"/>
        <v>2066950</v>
      </c>
      <c r="D36" s="59">
        <v>2066950</v>
      </c>
      <c r="E36" s="59">
        <v>0</v>
      </c>
      <c r="F36" s="59">
        <v>0</v>
      </c>
      <c r="G36" s="58">
        <f t="shared" si="7"/>
        <v>0</v>
      </c>
      <c r="H36" s="59">
        <v>0</v>
      </c>
      <c r="I36" s="59">
        <v>0</v>
      </c>
      <c r="J36" s="59">
        <v>0</v>
      </c>
      <c r="K36" s="58">
        <f t="shared" si="8"/>
        <v>2066950</v>
      </c>
      <c r="L36" s="59">
        <f t="shared" si="9"/>
        <v>2066950</v>
      </c>
      <c r="M36" s="59">
        <f t="shared" si="10"/>
        <v>0</v>
      </c>
      <c r="N36" s="59">
        <f t="shared" si="11"/>
        <v>0</v>
      </c>
      <c r="O36" s="60" t="s">
        <v>72</v>
      </c>
    </row>
    <row r="37" spans="1:15" ht="51" x14ac:dyDescent="0.2">
      <c r="A37" s="55">
        <v>30</v>
      </c>
      <c r="B37" s="57" t="s">
        <v>25</v>
      </c>
      <c r="C37" s="58">
        <f t="shared" si="6"/>
        <v>400000</v>
      </c>
      <c r="D37" s="59">
        <v>400000</v>
      </c>
      <c r="E37" s="59">
        <v>0</v>
      </c>
      <c r="F37" s="59">
        <v>0</v>
      </c>
      <c r="G37" s="58">
        <f t="shared" si="7"/>
        <v>0</v>
      </c>
      <c r="H37" s="59">
        <v>0</v>
      </c>
      <c r="I37" s="59">
        <v>0</v>
      </c>
      <c r="J37" s="59">
        <v>0</v>
      </c>
      <c r="K37" s="58">
        <f t="shared" si="8"/>
        <v>400000</v>
      </c>
      <c r="L37" s="59">
        <f t="shared" si="9"/>
        <v>400000</v>
      </c>
      <c r="M37" s="59">
        <f t="shared" si="10"/>
        <v>0</v>
      </c>
      <c r="N37" s="59">
        <f t="shared" si="11"/>
        <v>0</v>
      </c>
      <c r="O37" s="60" t="s">
        <v>72</v>
      </c>
    </row>
    <row r="38" spans="1:15" ht="51" x14ac:dyDescent="0.2">
      <c r="A38" s="55">
        <v>31</v>
      </c>
      <c r="B38" s="57" t="s">
        <v>9</v>
      </c>
      <c r="C38" s="58">
        <f t="shared" si="6"/>
        <v>150000</v>
      </c>
      <c r="D38" s="59">
        <v>150000</v>
      </c>
      <c r="E38" s="59">
        <v>0</v>
      </c>
      <c r="F38" s="59">
        <v>0</v>
      </c>
      <c r="G38" s="58">
        <f t="shared" si="7"/>
        <v>0</v>
      </c>
      <c r="H38" s="59">
        <v>0</v>
      </c>
      <c r="I38" s="59">
        <v>0</v>
      </c>
      <c r="J38" s="59">
        <v>0</v>
      </c>
      <c r="K38" s="58">
        <f t="shared" si="8"/>
        <v>150000</v>
      </c>
      <c r="L38" s="59">
        <f t="shared" si="9"/>
        <v>150000</v>
      </c>
      <c r="M38" s="59">
        <f t="shared" si="10"/>
        <v>0</v>
      </c>
      <c r="N38" s="59">
        <f t="shared" si="11"/>
        <v>0</v>
      </c>
      <c r="O38" s="60" t="s">
        <v>72</v>
      </c>
    </row>
    <row r="39" spans="1:15" ht="51" x14ac:dyDescent="0.2">
      <c r="A39" s="55">
        <v>32</v>
      </c>
      <c r="B39" s="57" t="s">
        <v>10</v>
      </c>
      <c r="C39" s="58">
        <f t="shared" si="6"/>
        <v>49900</v>
      </c>
      <c r="D39" s="59">
        <v>49900</v>
      </c>
      <c r="E39" s="59">
        <v>0</v>
      </c>
      <c r="F39" s="59">
        <v>0</v>
      </c>
      <c r="G39" s="58">
        <f t="shared" si="7"/>
        <v>0</v>
      </c>
      <c r="H39" s="59">
        <v>0</v>
      </c>
      <c r="I39" s="59">
        <v>0</v>
      </c>
      <c r="J39" s="59">
        <v>0</v>
      </c>
      <c r="K39" s="58">
        <f t="shared" si="8"/>
        <v>49900</v>
      </c>
      <c r="L39" s="59">
        <f t="shared" si="9"/>
        <v>49900</v>
      </c>
      <c r="M39" s="59">
        <f t="shared" si="10"/>
        <v>0</v>
      </c>
      <c r="N39" s="59">
        <f t="shared" si="11"/>
        <v>0</v>
      </c>
      <c r="O39" s="60" t="s">
        <v>72</v>
      </c>
    </row>
    <row r="40" spans="1:15" ht="51" x14ac:dyDescent="0.2">
      <c r="A40" s="55">
        <v>33</v>
      </c>
      <c r="B40" s="57" t="s">
        <v>11</v>
      </c>
      <c r="C40" s="58">
        <f t="shared" si="6"/>
        <v>150000</v>
      </c>
      <c r="D40" s="59">
        <v>150000</v>
      </c>
      <c r="E40" s="59">
        <v>0</v>
      </c>
      <c r="F40" s="59">
        <v>0</v>
      </c>
      <c r="G40" s="58">
        <f t="shared" si="7"/>
        <v>0</v>
      </c>
      <c r="H40" s="59">
        <v>0</v>
      </c>
      <c r="I40" s="59">
        <v>0</v>
      </c>
      <c r="J40" s="59">
        <v>0</v>
      </c>
      <c r="K40" s="58">
        <f t="shared" si="8"/>
        <v>150000</v>
      </c>
      <c r="L40" s="59">
        <f t="shared" si="9"/>
        <v>150000</v>
      </c>
      <c r="M40" s="59">
        <f t="shared" si="10"/>
        <v>0</v>
      </c>
      <c r="N40" s="59">
        <f t="shared" si="11"/>
        <v>0</v>
      </c>
      <c r="O40" s="60" t="s">
        <v>72</v>
      </c>
    </row>
    <row r="41" spans="1:15" ht="51" x14ac:dyDescent="0.2">
      <c r="A41" s="55">
        <v>34</v>
      </c>
      <c r="B41" s="57" t="s">
        <v>12</v>
      </c>
      <c r="C41" s="58">
        <f t="shared" si="6"/>
        <v>150000</v>
      </c>
      <c r="D41" s="59">
        <v>150000</v>
      </c>
      <c r="E41" s="59">
        <v>0</v>
      </c>
      <c r="F41" s="59">
        <v>0</v>
      </c>
      <c r="G41" s="58">
        <f t="shared" si="7"/>
        <v>0</v>
      </c>
      <c r="H41" s="59">
        <v>0</v>
      </c>
      <c r="I41" s="59">
        <v>0</v>
      </c>
      <c r="J41" s="59">
        <v>0</v>
      </c>
      <c r="K41" s="58">
        <f t="shared" si="8"/>
        <v>150000</v>
      </c>
      <c r="L41" s="59">
        <f t="shared" si="9"/>
        <v>150000</v>
      </c>
      <c r="M41" s="59">
        <f t="shared" si="10"/>
        <v>0</v>
      </c>
      <c r="N41" s="59">
        <f t="shared" si="11"/>
        <v>0</v>
      </c>
      <c r="O41" s="60" t="s">
        <v>72</v>
      </c>
    </row>
    <row r="42" spans="1:15" ht="51" x14ac:dyDescent="0.2">
      <c r="A42" s="55">
        <v>35</v>
      </c>
      <c r="B42" s="57" t="s">
        <v>19</v>
      </c>
      <c r="C42" s="58">
        <f t="shared" si="6"/>
        <v>150000</v>
      </c>
      <c r="D42" s="59">
        <v>150000</v>
      </c>
      <c r="E42" s="59">
        <v>0</v>
      </c>
      <c r="F42" s="59">
        <v>0</v>
      </c>
      <c r="G42" s="58">
        <f t="shared" si="7"/>
        <v>0</v>
      </c>
      <c r="H42" s="59">
        <v>0</v>
      </c>
      <c r="I42" s="59">
        <v>0</v>
      </c>
      <c r="J42" s="59">
        <v>0</v>
      </c>
      <c r="K42" s="58">
        <f t="shared" si="8"/>
        <v>150000</v>
      </c>
      <c r="L42" s="59">
        <f t="shared" si="9"/>
        <v>150000</v>
      </c>
      <c r="M42" s="59">
        <f t="shared" si="10"/>
        <v>0</v>
      </c>
      <c r="N42" s="59">
        <f t="shared" si="11"/>
        <v>0</v>
      </c>
      <c r="O42" s="60" t="s">
        <v>72</v>
      </c>
    </row>
    <row r="43" spans="1:15" ht="51" x14ac:dyDescent="0.2">
      <c r="A43" s="55">
        <v>36</v>
      </c>
      <c r="B43" s="63" t="s">
        <v>20</v>
      </c>
      <c r="C43" s="58">
        <f t="shared" si="6"/>
        <v>1000000</v>
      </c>
      <c r="D43" s="59">
        <v>1000000</v>
      </c>
      <c r="E43" s="59">
        <v>0</v>
      </c>
      <c r="F43" s="59">
        <v>0</v>
      </c>
      <c r="G43" s="58">
        <f t="shared" si="7"/>
        <v>0</v>
      </c>
      <c r="H43" s="59">
        <v>0</v>
      </c>
      <c r="I43" s="59">
        <v>0</v>
      </c>
      <c r="J43" s="59">
        <v>0</v>
      </c>
      <c r="K43" s="58">
        <f t="shared" si="8"/>
        <v>1000000</v>
      </c>
      <c r="L43" s="59">
        <f t="shared" si="9"/>
        <v>1000000</v>
      </c>
      <c r="M43" s="59">
        <f t="shared" si="10"/>
        <v>0</v>
      </c>
      <c r="N43" s="59">
        <f t="shared" si="11"/>
        <v>0</v>
      </c>
      <c r="O43" s="60" t="s">
        <v>72</v>
      </c>
    </row>
    <row r="44" spans="1:15" ht="51" x14ac:dyDescent="0.2">
      <c r="A44" s="55">
        <v>37</v>
      </c>
      <c r="B44" s="63" t="s">
        <v>18</v>
      </c>
      <c r="C44" s="58">
        <f t="shared" si="6"/>
        <v>49900</v>
      </c>
      <c r="D44" s="59">
        <v>49900</v>
      </c>
      <c r="E44" s="59">
        <v>0</v>
      </c>
      <c r="F44" s="59">
        <v>0</v>
      </c>
      <c r="G44" s="58">
        <f t="shared" si="7"/>
        <v>0</v>
      </c>
      <c r="H44" s="59">
        <v>0</v>
      </c>
      <c r="I44" s="59">
        <v>0</v>
      </c>
      <c r="J44" s="59">
        <v>0</v>
      </c>
      <c r="K44" s="58">
        <f t="shared" si="8"/>
        <v>49900</v>
      </c>
      <c r="L44" s="59">
        <f t="shared" si="9"/>
        <v>49900</v>
      </c>
      <c r="M44" s="59">
        <f t="shared" si="10"/>
        <v>0</v>
      </c>
      <c r="N44" s="59">
        <f t="shared" si="11"/>
        <v>0</v>
      </c>
      <c r="O44" s="60" t="s">
        <v>72</v>
      </c>
    </row>
    <row r="45" spans="1:15" ht="63" x14ac:dyDescent="0.2">
      <c r="A45" s="55">
        <v>38</v>
      </c>
      <c r="B45" s="57" t="s">
        <v>22</v>
      </c>
      <c r="C45" s="58">
        <f t="shared" si="6"/>
        <v>400000</v>
      </c>
      <c r="D45" s="59">
        <v>400000</v>
      </c>
      <c r="E45" s="59">
        <v>0</v>
      </c>
      <c r="F45" s="59">
        <v>0</v>
      </c>
      <c r="G45" s="58">
        <f t="shared" si="7"/>
        <v>-194089</v>
      </c>
      <c r="H45" s="59">
        <v>-194089</v>
      </c>
      <c r="I45" s="59">
        <v>0</v>
      </c>
      <c r="J45" s="59">
        <v>0</v>
      </c>
      <c r="K45" s="58">
        <f t="shared" si="8"/>
        <v>205911</v>
      </c>
      <c r="L45" s="59">
        <f t="shared" si="9"/>
        <v>205911</v>
      </c>
      <c r="M45" s="59">
        <f t="shared" si="10"/>
        <v>0</v>
      </c>
      <c r="N45" s="59">
        <f t="shared" si="11"/>
        <v>0</v>
      </c>
      <c r="O45" s="60" t="s">
        <v>72</v>
      </c>
    </row>
    <row r="46" spans="1:15" ht="78.75" x14ac:dyDescent="0.2">
      <c r="A46" s="55">
        <v>39</v>
      </c>
      <c r="B46" s="57" t="s">
        <v>44</v>
      </c>
      <c r="C46" s="58">
        <f t="shared" si="6"/>
        <v>1826996</v>
      </c>
      <c r="D46" s="59">
        <v>1826996</v>
      </c>
      <c r="E46" s="59">
        <v>0</v>
      </c>
      <c r="F46" s="59">
        <v>0</v>
      </c>
      <c r="G46" s="58">
        <f t="shared" si="7"/>
        <v>3284425</v>
      </c>
      <c r="H46" s="59">
        <v>0</v>
      </c>
      <c r="I46" s="59">
        <v>0</v>
      </c>
      <c r="J46" s="59">
        <v>3284425</v>
      </c>
      <c r="K46" s="58">
        <f t="shared" si="8"/>
        <v>5111421</v>
      </c>
      <c r="L46" s="59">
        <f t="shared" si="9"/>
        <v>1826996</v>
      </c>
      <c r="M46" s="59">
        <f t="shared" si="10"/>
        <v>0</v>
      </c>
      <c r="N46" s="59">
        <f t="shared" si="11"/>
        <v>3284425</v>
      </c>
      <c r="O46" s="60" t="s">
        <v>72</v>
      </c>
    </row>
    <row r="47" spans="1:15" ht="47.25" x14ac:dyDescent="0.2">
      <c r="A47" s="55">
        <v>40</v>
      </c>
      <c r="B47" s="57" t="s">
        <v>24</v>
      </c>
      <c r="C47" s="58">
        <f t="shared" si="6"/>
        <v>86254</v>
      </c>
      <c r="D47" s="59">
        <v>86254</v>
      </c>
      <c r="E47" s="59">
        <v>0</v>
      </c>
      <c r="F47" s="59">
        <v>0</v>
      </c>
      <c r="G47" s="58">
        <f t="shared" si="7"/>
        <v>0</v>
      </c>
      <c r="H47" s="59">
        <v>0</v>
      </c>
      <c r="I47" s="59">
        <v>0</v>
      </c>
      <c r="J47" s="59">
        <v>0</v>
      </c>
      <c r="K47" s="58">
        <f t="shared" si="8"/>
        <v>86254</v>
      </c>
      <c r="L47" s="59">
        <f t="shared" si="9"/>
        <v>86254</v>
      </c>
      <c r="M47" s="59">
        <f t="shared" si="10"/>
        <v>0</v>
      </c>
      <c r="N47" s="59">
        <f t="shared" si="11"/>
        <v>0</v>
      </c>
      <c r="O47" s="60" t="s">
        <v>80</v>
      </c>
    </row>
    <row r="48" spans="1:15" ht="63" x14ac:dyDescent="0.2">
      <c r="A48" s="55">
        <v>41</v>
      </c>
      <c r="B48" s="57" t="s">
        <v>59</v>
      </c>
      <c r="C48" s="58">
        <f t="shared" si="6"/>
        <v>90902</v>
      </c>
      <c r="D48" s="59">
        <v>90902</v>
      </c>
      <c r="E48" s="59">
        <v>0</v>
      </c>
      <c r="F48" s="59">
        <v>0</v>
      </c>
      <c r="G48" s="58">
        <f t="shared" si="7"/>
        <v>0</v>
      </c>
      <c r="H48" s="59">
        <v>0</v>
      </c>
      <c r="I48" s="59">
        <v>0</v>
      </c>
      <c r="J48" s="59">
        <v>0</v>
      </c>
      <c r="K48" s="58">
        <f t="shared" si="8"/>
        <v>90902</v>
      </c>
      <c r="L48" s="59">
        <f t="shared" si="9"/>
        <v>90902</v>
      </c>
      <c r="M48" s="59">
        <f t="shared" si="10"/>
        <v>0</v>
      </c>
      <c r="N48" s="59">
        <f t="shared" si="11"/>
        <v>0</v>
      </c>
      <c r="O48" s="60" t="s">
        <v>72</v>
      </c>
    </row>
    <row r="49" spans="1:16" ht="63" x14ac:dyDescent="0.2">
      <c r="A49" s="55">
        <v>42</v>
      </c>
      <c r="B49" s="57" t="s">
        <v>81</v>
      </c>
      <c r="C49" s="58">
        <f t="shared" si="6"/>
        <v>75525</v>
      </c>
      <c r="D49" s="59">
        <v>75525</v>
      </c>
      <c r="E49" s="59">
        <v>0</v>
      </c>
      <c r="F49" s="59">
        <v>0</v>
      </c>
      <c r="G49" s="58">
        <f t="shared" si="7"/>
        <v>0</v>
      </c>
      <c r="H49" s="59">
        <v>0</v>
      </c>
      <c r="I49" s="59">
        <v>0</v>
      </c>
      <c r="J49" s="59">
        <v>0</v>
      </c>
      <c r="K49" s="58">
        <f t="shared" si="8"/>
        <v>75525</v>
      </c>
      <c r="L49" s="59">
        <f t="shared" si="9"/>
        <v>75525</v>
      </c>
      <c r="M49" s="59">
        <f t="shared" si="10"/>
        <v>0</v>
      </c>
      <c r="N49" s="59">
        <f t="shared" si="11"/>
        <v>0</v>
      </c>
      <c r="O49" s="60" t="s">
        <v>72</v>
      </c>
    </row>
    <row r="50" spans="1:16" ht="51" x14ac:dyDescent="0.2">
      <c r="A50" s="55">
        <v>43</v>
      </c>
      <c r="B50" s="67" t="s">
        <v>45</v>
      </c>
      <c r="C50" s="58">
        <f t="shared" si="6"/>
        <v>1293930</v>
      </c>
      <c r="D50" s="59">
        <f>393930</f>
        <v>393930</v>
      </c>
      <c r="E50" s="59">
        <v>900000</v>
      </c>
      <c r="F50" s="59">
        <v>0</v>
      </c>
      <c r="G50" s="58">
        <f t="shared" si="7"/>
        <v>0</v>
      </c>
      <c r="H50" s="59">
        <v>0</v>
      </c>
      <c r="I50" s="59">
        <v>0</v>
      </c>
      <c r="J50" s="59">
        <v>0</v>
      </c>
      <c r="K50" s="58">
        <f t="shared" si="8"/>
        <v>1293930</v>
      </c>
      <c r="L50" s="59">
        <f t="shared" si="9"/>
        <v>393930</v>
      </c>
      <c r="M50" s="59">
        <f t="shared" si="10"/>
        <v>900000</v>
      </c>
      <c r="N50" s="59">
        <f t="shared" si="11"/>
        <v>0</v>
      </c>
      <c r="O50" s="60" t="s">
        <v>72</v>
      </c>
    </row>
    <row r="51" spans="1:16" ht="51" x14ac:dyDescent="0.2">
      <c r="A51" s="55">
        <v>44</v>
      </c>
      <c r="B51" s="61" t="s">
        <v>15</v>
      </c>
      <c r="C51" s="58">
        <f t="shared" si="6"/>
        <v>516521</v>
      </c>
      <c r="D51" s="59">
        <v>516521</v>
      </c>
      <c r="E51" s="59">
        <v>0</v>
      </c>
      <c r="F51" s="59">
        <v>0</v>
      </c>
      <c r="G51" s="58">
        <f t="shared" si="7"/>
        <v>0</v>
      </c>
      <c r="H51" s="59">
        <v>0</v>
      </c>
      <c r="I51" s="59">
        <v>0</v>
      </c>
      <c r="J51" s="59">
        <v>0</v>
      </c>
      <c r="K51" s="58">
        <f t="shared" si="8"/>
        <v>516521</v>
      </c>
      <c r="L51" s="59">
        <f t="shared" si="9"/>
        <v>516521</v>
      </c>
      <c r="M51" s="59">
        <f t="shared" si="10"/>
        <v>0</v>
      </c>
      <c r="N51" s="59">
        <f t="shared" si="11"/>
        <v>0</v>
      </c>
      <c r="O51" s="60" t="s">
        <v>72</v>
      </c>
    </row>
    <row r="52" spans="1:16" ht="51" x14ac:dyDescent="0.2">
      <c r="A52" s="55">
        <v>45</v>
      </c>
      <c r="B52" s="57" t="s">
        <v>33</v>
      </c>
      <c r="C52" s="58">
        <f t="shared" si="6"/>
        <v>24300</v>
      </c>
      <c r="D52" s="59">
        <v>24300</v>
      </c>
      <c r="E52" s="59">
        <v>0</v>
      </c>
      <c r="F52" s="59">
        <v>0</v>
      </c>
      <c r="G52" s="58">
        <f t="shared" si="7"/>
        <v>0</v>
      </c>
      <c r="H52" s="59">
        <v>0</v>
      </c>
      <c r="I52" s="59">
        <v>0</v>
      </c>
      <c r="J52" s="59">
        <v>0</v>
      </c>
      <c r="K52" s="58">
        <f t="shared" si="8"/>
        <v>24300</v>
      </c>
      <c r="L52" s="59">
        <f t="shared" si="9"/>
        <v>24300</v>
      </c>
      <c r="M52" s="59">
        <f t="shared" si="10"/>
        <v>0</v>
      </c>
      <c r="N52" s="59">
        <f t="shared" si="11"/>
        <v>0</v>
      </c>
      <c r="O52" s="60" t="s">
        <v>72</v>
      </c>
    </row>
    <row r="53" spans="1:16" ht="51" x14ac:dyDescent="0.2">
      <c r="A53" s="55">
        <v>46</v>
      </c>
      <c r="B53" s="57" t="s">
        <v>34</v>
      </c>
      <c r="C53" s="58">
        <f t="shared" si="6"/>
        <v>28350</v>
      </c>
      <c r="D53" s="59">
        <v>28350</v>
      </c>
      <c r="E53" s="59">
        <v>0</v>
      </c>
      <c r="F53" s="59">
        <v>0</v>
      </c>
      <c r="G53" s="58">
        <f t="shared" si="7"/>
        <v>0</v>
      </c>
      <c r="H53" s="59">
        <v>0</v>
      </c>
      <c r="I53" s="59">
        <v>0</v>
      </c>
      <c r="J53" s="59">
        <v>0</v>
      </c>
      <c r="K53" s="58">
        <f t="shared" si="8"/>
        <v>28350</v>
      </c>
      <c r="L53" s="59">
        <f t="shared" si="9"/>
        <v>28350</v>
      </c>
      <c r="M53" s="59">
        <f t="shared" si="10"/>
        <v>0</v>
      </c>
      <c r="N53" s="59">
        <f t="shared" si="11"/>
        <v>0</v>
      </c>
      <c r="O53" s="60" t="s">
        <v>72</v>
      </c>
    </row>
    <row r="54" spans="1:16" ht="51" x14ac:dyDescent="0.2">
      <c r="A54" s="55">
        <v>47</v>
      </c>
      <c r="B54" s="57" t="s">
        <v>35</v>
      </c>
      <c r="C54" s="58">
        <f t="shared" si="6"/>
        <v>49000</v>
      </c>
      <c r="D54" s="59">
        <v>49000</v>
      </c>
      <c r="E54" s="59">
        <v>0</v>
      </c>
      <c r="F54" s="59">
        <v>0</v>
      </c>
      <c r="G54" s="58">
        <f t="shared" si="7"/>
        <v>0</v>
      </c>
      <c r="H54" s="59">
        <v>0</v>
      </c>
      <c r="I54" s="59">
        <v>0</v>
      </c>
      <c r="J54" s="59">
        <v>0</v>
      </c>
      <c r="K54" s="58">
        <f t="shared" si="8"/>
        <v>49000</v>
      </c>
      <c r="L54" s="59">
        <f t="shared" si="9"/>
        <v>49000</v>
      </c>
      <c r="M54" s="59">
        <f t="shared" si="10"/>
        <v>0</v>
      </c>
      <c r="N54" s="59">
        <f t="shared" si="11"/>
        <v>0</v>
      </c>
      <c r="O54" s="60" t="s">
        <v>72</v>
      </c>
    </row>
    <row r="55" spans="1:16" s="47" customFormat="1" ht="51" x14ac:dyDescent="0.2">
      <c r="A55" s="57">
        <v>48</v>
      </c>
      <c r="B55" s="63" t="s">
        <v>67</v>
      </c>
      <c r="C55" s="58">
        <f t="shared" ref="C55:C61" si="12">SUM(D55:F55)</f>
        <v>0</v>
      </c>
      <c r="D55" s="68">
        <v>0</v>
      </c>
      <c r="E55" s="68">
        <v>0</v>
      </c>
      <c r="F55" s="68">
        <v>0</v>
      </c>
      <c r="G55" s="58">
        <f t="shared" ref="G55:G61" si="13">SUM(H55:J55)</f>
        <v>200000</v>
      </c>
      <c r="H55" s="68">
        <v>200000</v>
      </c>
      <c r="I55" s="68">
        <v>0</v>
      </c>
      <c r="J55" s="68">
        <v>0</v>
      </c>
      <c r="K55" s="58">
        <f t="shared" ref="K55:K61" si="14">SUM(L55:N55)</f>
        <v>200000</v>
      </c>
      <c r="L55" s="68">
        <f t="shared" ref="L55:N61" si="15">D55+H55</f>
        <v>200000</v>
      </c>
      <c r="M55" s="68">
        <f t="shared" si="15"/>
        <v>0</v>
      </c>
      <c r="N55" s="68">
        <f t="shared" si="15"/>
        <v>0</v>
      </c>
      <c r="O55" s="69" t="s">
        <v>72</v>
      </c>
    </row>
    <row r="56" spans="1:16" ht="63" x14ac:dyDescent="0.2">
      <c r="A56" s="55">
        <v>49</v>
      </c>
      <c r="B56" s="57" t="s">
        <v>21</v>
      </c>
      <c r="C56" s="58">
        <f t="shared" si="12"/>
        <v>30000</v>
      </c>
      <c r="D56" s="59">
        <v>30000</v>
      </c>
      <c r="E56" s="59">
        <v>0</v>
      </c>
      <c r="F56" s="59">
        <v>0</v>
      </c>
      <c r="G56" s="58">
        <f t="shared" si="13"/>
        <v>0</v>
      </c>
      <c r="H56" s="59">
        <v>0</v>
      </c>
      <c r="I56" s="59">
        <v>0</v>
      </c>
      <c r="J56" s="59">
        <v>0</v>
      </c>
      <c r="K56" s="58">
        <f t="shared" si="14"/>
        <v>30000</v>
      </c>
      <c r="L56" s="59">
        <f t="shared" si="15"/>
        <v>30000</v>
      </c>
      <c r="M56" s="59">
        <f t="shared" si="15"/>
        <v>0</v>
      </c>
      <c r="N56" s="59">
        <f t="shared" si="15"/>
        <v>0</v>
      </c>
      <c r="O56" s="60" t="s">
        <v>72</v>
      </c>
    </row>
    <row r="57" spans="1:16" ht="63" x14ac:dyDescent="0.2">
      <c r="A57" s="55">
        <v>50</v>
      </c>
      <c r="B57" s="55" t="s">
        <v>62</v>
      </c>
      <c r="C57" s="58">
        <f t="shared" si="12"/>
        <v>16598341</v>
      </c>
      <c r="D57" s="59">
        <v>0</v>
      </c>
      <c r="E57" s="59">
        <v>16598341</v>
      </c>
      <c r="F57" s="59">
        <v>0</v>
      </c>
      <c r="G57" s="58">
        <f t="shared" si="13"/>
        <v>-16598341</v>
      </c>
      <c r="H57" s="59">
        <v>0</v>
      </c>
      <c r="I57" s="59">
        <v>-16598341</v>
      </c>
      <c r="J57" s="59">
        <v>0</v>
      </c>
      <c r="K57" s="58">
        <f t="shared" si="14"/>
        <v>0</v>
      </c>
      <c r="L57" s="59">
        <f t="shared" si="15"/>
        <v>0</v>
      </c>
      <c r="M57" s="59">
        <f t="shared" si="15"/>
        <v>0</v>
      </c>
      <c r="N57" s="59">
        <f t="shared" si="15"/>
        <v>0</v>
      </c>
      <c r="O57" s="60" t="s">
        <v>71</v>
      </c>
    </row>
    <row r="58" spans="1:16" ht="63" x14ac:dyDescent="0.2">
      <c r="A58" s="55">
        <v>51</v>
      </c>
      <c r="B58" s="70" t="s">
        <v>61</v>
      </c>
      <c r="C58" s="58">
        <f t="shared" si="12"/>
        <v>9000000</v>
      </c>
      <c r="D58" s="59">
        <v>2000000</v>
      </c>
      <c r="E58" s="59">
        <v>0</v>
      </c>
      <c r="F58" s="59">
        <v>7000000</v>
      </c>
      <c r="G58" s="58">
        <f t="shared" si="13"/>
        <v>16598341</v>
      </c>
      <c r="H58" s="59">
        <v>0</v>
      </c>
      <c r="I58" s="59">
        <v>16598341</v>
      </c>
      <c r="J58" s="59">
        <v>0</v>
      </c>
      <c r="K58" s="58">
        <f t="shared" si="14"/>
        <v>25598341</v>
      </c>
      <c r="L58" s="59">
        <f t="shared" si="15"/>
        <v>2000000</v>
      </c>
      <c r="M58" s="59">
        <f t="shared" si="15"/>
        <v>16598341</v>
      </c>
      <c r="N58" s="59">
        <f t="shared" si="15"/>
        <v>7000000</v>
      </c>
      <c r="O58" s="60" t="s">
        <v>71</v>
      </c>
    </row>
    <row r="59" spans="1:16" ht="51" x14ac:dyDescent="0.2">
      <c r="A59" s="55">
        <v>52</v>
      </c>
      <c r="B59" s="57" t="s">
        <v>32</v>
      </c>
      <c r="C59" s="58">
        <f t="shared" si="12"/>
        <v>880400</v>
      </c>
      <c r="D59" s="59">
        <v>880400</v>
      </c>
      <c r="E59" s="59">
        <v>0</v>
      </c>
      <c r="F59" s="59">
        <v>0</v>
      </c>
      <c r="G59" s="58">
        <f t="shared" si="13"/>
        <v>0</v>
      </c>
      <c r="H59" s="59">
        <v>0</v>
      </c>
      <c r="I59" s="59">
        <v>0</v>
      </c>
      <c r="J59" s="59">
        <v>0</v>
      </c>
      <c r="K59" s="58">
        <f t="shared" si="14"/>
        <v>880400</v>
      </c>
      <c r="L59" s="59">
        <f t="shared" si="15"/>
        <v>880400</v>
      </c>
      <c r="M59" s="59">
        <f t="shared" si="15"/>
        <v>0</v>
      </c>
      <c r="N59" s="59">
        <f t="shared" si="15"/>
        <v>0</v>
      </c>
      <c r="O59" s="60" t="s">
        <v>71</v>
      </c>
    </row>
    <row r="60" spans="1:16" ht="78.75" x14ac:dyDescent="0.2">
      <c r="A60" s="55">
        <v>53</v>
      </c>
      <c r="B60" s="57" t="s">
        <v>42</v>
      </c>
      <c r="C60" s="58">
        <f t="shared" si="12"/>
        <v>117600</v>
      </c>
      <c r="D60" s="59">
        <v>117600</v>
      </c>
      <c r="E60" s="59">
        <v>0</v>
      </c>
      <c r="F60" s="59">
        <v>0</v>
      </c>
      <c r="G60" s="58">
        <f t="shared" si="13"/>
        <v>-117600</v>
      </c>
      <c r="H60" s="59">
        <v>-117600</v>
      </c>
      <c r="I60" s="59">
        <v>0</v>
      </c>
      <c r="J60" s="59">
        <v>0</v>
      </c>
      <c r="K60" s="58">
        <f t="shared" si="14"/>
        <v>0</v>
      </c>
      <c r="L60" s="59">
        <f t="shared" si="15"/>
        <v>0</v>
      </c>
      <c r="M60" s="59">
        <f t="shared" si="15"/>
        <v>0</v>
      </c>
      <c r="N60" s="59">
        <f t="shared" si="15"/>
        <v>0</v>
      </c>
      <c r="O60" s="60" t="s">
        <v>71</v>
      </c>
    </row>
    <row r="61" spans="1:16" s="41" customFormat="1" ht="89.25" x14ac:dyDescent="0.2">
      <c r="A61" s="55">
        <v>54</v>
      </c>
      <c r="B61" s="63" t="s">
        <v>16</v>
      </c>
      <c r="C61" s="58">
        <f t="shared" si="12"/>
        <v>214423</v>
      </c>
      <c r="D61" s="59">
        <v>214423</v>
      </c>
      <c r="E61" s="59">
        <v>0</v>
      </c>
      <c r="F61" s="59">
        <v>0</v>
      </c>
      <c r="G61" s="58">
        <f t="shared" si="13"/>
        <v>0</v>
      </c>
      <c r="H61" s="59">
        <v>0</v>
      </c>
      <c r="I61" s="59">
        <v>0</v>
      </c>
      <c r="J61" s="59">
        <v>0</v>
      </c>
      <c r="K61" s="58">
        <f t="shared" si="14"/>
        <v>214423</v>
      </c>
      <c r="L61" s="59">
        <f t="shared" si="15"/>
        <v>214423</v>
      </c>
      <c r="M61" s="59">
        <f t="shared" si="15"/>
        <v>0</v>
      </c>
      <c r="N61" s="59">
        <f t="shared" si="15"/>
        <v>0</v>
      </c>
      <c r="O61" s="71" t="s">
        <v>75</v>
      </c>
      <c r="P61" s="39"/>
    </row>
    <row r="62" spans="1:16" ht="15.75" x14ac:dyDescent="0.2">
      <c r="A62" s="55"/>
      <c r="B62" s="72" t="s">
        <v>14</v>
      </c>
      <c r="C62" s="42">
        <f t="shared" ref="C62:N62" si="16">SUM(C8:C61)</f>
        <v>52036350</v>
      </c>
      <c r="D62" s="42">
        <f t="shared" si="16"/>
        <v>26443870</v>
      </c>
      <c r="E62" s="42">
        <f t="shared" si="16"/>
        <v>18592480</v>
      </c>
      <c r="F62" s="42">
        <f t="shared" si="16"/>
        <v>7000000</v>
      </c>
      <c r="G62" s="42">
        <f t="shared" si="16"/>
        <v>3991282</v>
      </c>
      <c r="H62" s="42">
        <f t="shared" si="16"/>
        <v>706857</v>
      </c>
      <c r="I62" s="42">
        <f t="shared" si="16"/>
        <v>0</v>
      </c>
      <c r="J62" s="42">
        <f t="shared" si="16"/>
        <v>3284425</v>
      </c>
      <c r="K62" s="42">
        <f t="shared" si="16"/>
        <v>56027632</v>
      </c>
      <c r="L62" s="42">
        <f t="shared" si="16"/>
        <v>27150727</v>
      </c>
      <c r="M62" s="42">
        <f t="shared" si="16"/>
        <v>18592480</v>
      </c>
      <c r="N62" s="42">
        <f t="shared" si="16"/>
        <v>10284425</v>
      </c>
      <c r="O62" s="73"/>
    </row>
    <row r="63" spans="1:16" ht="15.75" x14ac:dyDescent="0.2">
      <c r="A63" s="7"/>
      <c r="C63" s="43"/>
    </row>
    <row r="64" spans="1:16" ht="15.75" x14ac:dyDescent="0.2">
      <c r="A64" s="7"/>
    </row>
    <row r="65" spans="1:13" ht="18" x14ac:dyDescent="0.2">
      <c r="A65" s="44"/>
      <c r="B65" s="74" t="s">
        <v>79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</row>
    <row r="66" spans="1:13" ht="15.75" x14ac:dyDescent="0.2">
      <c r="A66" s="44"/>
      <c r="C66" s="43"/>
    </row>
    <row r="67" spans="1:13" ht="15.75" x14ac:dyDescent="0.2">
      <c r="A67" s="44"/>
    </row>
    <row r="68" spans="1:13" ht="15.75" x14ac:dyDescent="0.2">
      <c r="A68" s="44"/>
    </row>
    <row r="69" spans="1:13" x14ac:dyDescent="0.2">
      <c r="A69" s="45"/>
    </row>
  </sheetData>
  <mergeCells count="14">
    <mergeCell ref="A2:O2"/>
    <mergeCell ref="M1:O1"/>
    <mergeCell ref="O4:O6"/>
    <mergeCell ref="L5:N5"/>
    <mergeCell ref="A4:A6"/>
    <mergeCell ref="B4:B6"/>
    <mergeCell ref="H5:J5"/>
    <mergeCell ref="C4:F4"/>
    <mergeCell ref="C5:C6"/>
    <mergeCell ref="D5:F5"/>
    <mergeCell ref="G4:J4"/>
    <mergeCell ref="G5:G6"/>
    <mergeCell ref="K4:N4"/>
    <mergeCell ref="K5:K6"/>
  </mergeCells>
  <phoneticPr fontId="14" type="noConversion"/>
  <pageMargins left="0.15748031496062992" right="0.23622047244094491" top="0.55118110236220474" bottom="0.55118110236220474" header="0.19685039370078741" footer="0.15748031496062992"/>
  <pageSetup paperSize="9" scale="6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8"/>
  <sheetViews>
    <sheetView topLeftCell="A40" workbookViewId="0">
      <selection activeCell="I3" sqref="I3"/>
    </sheetView>
  </sheetViews>
  <sheetFormatPr defaultColWidth="9.140625" defaultRowHeight="12.75" x14ac:dyDescent="0.2"/>
  <cols>
    <col min="1" max="1" width="5.42578125" style="12" customWidth="1"/>
    <col min="2" max="2" width="83.28515625" style="12" customWidth="1"/>
    <col min="3" max="3" width="13.28515625" style="12" customWidth="1"/>
    <col min="4" max="4" width="11" style="12" bestFit="1" customWidth="1"/>
    <col min="5" max="5" width="9.42578125" style="12" hidden="1" customWidth="1"/>
    <col min="6" max="6" width="11.28515625" style="12" bestFit="1" customWidth="1"/>
    <col min="7" max="7" width="12.140625" style="12" bestFit="1" customWidth="1"/>
    <col min="8" max="8" width="11.140625" style="12" customWidth="1"/>
    <col min="9" max="9" width="16.140625" style="12" customWidth="1"/>
    <col min="10" max="16384" width="9.140625" style="12"/>
  </cols>
  <sheetData>
    <row r="1" spans="1:9" ht="25.5" customHeight="1" x14ac:dyDescent="0.25">
      <c r="A1" s="10"/>
      <c r="B1" s="10"/>
      <c r="C1" s="10"/>
      <c r="D1" s="11"/>
      <c r="F1" s="13" t="s">
        <v>46</v>
      </c>
      <c r="G1" s="14"/>
      <c r="H1" s="14"/>
    </row>
    <row r="2" spans="1:9" ht="33.6" customHeight="1" x14ac:dyDescent="0.25">
      <c r="A2" s="10"/>
      <c r="B2" s="10"/>
      <c r="C2" s="10"/>
      <c r="D2" s="91"/>
      <c r="E2" s="91"/>
      <c r="F2" s="92" t="s">
        <v>65</v>
      </c>
      <c r="G2" s="93"/>
      <c r="H2" s="93"/>
    </row>
    <row r="3" spans="1:9" ht="46.15" customHeight="1" x14ac:dyDescent="0.25">
      <c r="A3" s="75" t="s">
        <v>47</v>
      </c>
      <c r="B3" s="75"/>
      <c r="C3" s="75"/>
      <c r="D3" s="75"/>
      <c r="E3" s="94"/>
      <c r="F3" s="94"/>
      <c r="G3" s="94"/>
      <c r="H3" s="94"/>
    </row>
    <row r="4" spans="1:9" ht="15.75" x14ac:dyDescent="0.25">
      <c r="A4" s="15"/>
      <c r="B4" s="10"/>
      <c r="C4" s="10"/>
      <c r="D4" s="10"/>
    </row>
    <row r="5" spans="1:9" ht="25.5" customHeight="1" x14ac:dyDescent="0.2">
      <c r="A5" s="95" t="s">
        <v>0</v>
      </c>
      <c r="B5" s="95" t="s">
        <v>1</v>
      </c>
      <c r="C5" s="97" t="s">
        <v>48</v>
      </c>
      <c r="D5" s="96" t="s">
        <v>13</v>
      </c>
      <c r="E5" s="100"/>
      <c r="F5" s="100"/>
      <c r="G5" s="100"/>
      <c r="H5" s="100"/>
      <c r="I5" s="88" t="s">
        <v>77</v>
      </c>
    </row>
    <row r="6" spans="1:9" x14ac:dyDescent="0.2">
      <c r="A6" s="96"/>
      <c r="B6" s="96"/>
      <c r="C6" s="98"/>
      <c r="D6" s="96" t="s">
        <v>49</v>
      </c>
      <c r="E6" s="16"/>
      <c r="F6" s="101" t="s">
        <v>50</v>
      </c>
      <c r="G6" s="101"/>
      <c r="H6" s="101"/>
      <c r="I6" s="89"/>
    </row>
    <row r="7" spans="1:9" ht="25.5" x14ac:dyDescent="0.2">
      <c r="A7" s="96"/>
      <c r="B7" s="96"/>
      <c r="C7" s="99"/>
      <c r="D7" s="96"/>
      <c r="E7" s="16"/>
      <c r="F7" s="17" t="s">
        <v>51</v>
      </c>
      <c r="G7" s="17" t="s">
        <v>52</v>
      </c>
      <c r="H7" s="17" t="s">
        <v>53</v>
      </c>
      <c r="I7" s="90"/>
    </row>
    <row r="8" spans="1:9" ht="15.75" x14ac:dyDescent="0.25">
      <c r="A8" s="1" t="s">
        <v>54</v>
      </c>
      <c r="B8" s="1">
        <v>1</v>
      </c>
      <c r="C8" s="1">
        <v>2</v>
      </c>
      <c r="D8" s="1">
        <v>3</v>
      </c>
      <c r="E8" s="18"/>
      <c r="F8" s="18">
        <v>4</v>
      </c>
      <c r="G8" s="18">
        <v>5</v>
      </c>
      <c r="H8" s="18">
        <v>6</v>
      </c>
      <c r="I8" s="52">
        <v>7</v>
      </c>
    </row>
    <row r="9" spans="1:9" ht="38.25" x14ac:dyDescent="0.25">
      <c r="A9" s="18">
        <v>1</v>
      </c>
      <c r="B9" s="4" t="s">
        <v>22</v>
      </c>
      <c r="C9" s="36">
        <v>400000</v>
      </c>
      <c r="D9" s="19">
        <f>+F9+G9+H9</f>
        <v>-194089</v>
      </c>
      <c r="E9" s="20"/>
      <c r="F9" s="19">
        <f>-119089-75000</f>
        <v>-194089</v>
      </c>
      <c r="G9" s="20">
        <v>0</v>
      </c>
      <c r="H9" s="20">
        <v>0</v>
      </c>
      <c r="I9" s="46" t="s">
        <v>72</v>
      </c>
    </row>
    <row r="10" spans="1:9" ht="61.5" customHeight="1" x14ac:dyDescent="0.25">
      <c r="A10" s="18">
        <v>2</v>
      </c>
      <c r="B10" s="4" t="s">
        <v>64</v>
      </c>
      <c r="C10" s="19">
        <v>0</v>
      </c>
      <c r="D10" s="19">
        <f t="shared" ref="D10:D12" si="0">+F10+G10+H10</f>
        <v>119089</v>
      </c>
      <c r="E10" s="20"/>
      <c r="F10" s="19">
        <v>119089</v>
      </c>
      <c r="G10" s="20">
        <v>0</v>
      </c>
      <c r="H10" s="20">
        <v>0</v>
      </c>
      <c r="I10" s="46" t="s">
        <v>70</v>
      </c>
    </row>
    <row r="11" spans="1:9" ht="47.25" x14ac:dyDescent="0.25">
      <c r="A11" s="18">
        <v>3</v>
      </c>
      <c r="B11" s="4" t="s">
        <v>42</v>
      </c>
      <c r="C11" s="19">
        <v>117600</v>
      </c>
      <c r="D11" s="19">
        <f t="shared" si="0"/>
        <v>-117600</v>
      </c>
      <c r="E11" s="20"/>
      <c r="F11" s="36">
        <v>-117600</v>
      </c>
      <c r="G11" s="20">
        <v>0</v>
      </c>
      <c r="H11" s="20">
        <v>0</v>
      </c>
      <c r="I11" s="46" t="s">
        <v>71</v>
      </c>
    </row>
    <row r="12" spans="1:9" ht="40.5" customHeight="1" x14ac:dyDescent="0.25">
      <c r="A12" s="18">
        <v>4</v>
      </c>
      <c r="B12" s="23" t="s">
        <v>62</v>
      </c>
      <c r="C12" s="19">
        <v>1659831</v>
      </c>
      <c r="D12" s="19">
        <f t="shared" si="0"/>
        <v>-16598341</v>
      </c>
      <c r="E12" s="20"/>
      <c r="F12" s="19">
        <v>0</v>
      </c>
      <c r="G12" s="36">
        <v>-16598341</v>
      </c>
      <c r="H12" s="20">
        <v>0</v>
      </c>
      <c r="I12" s="46" t="s">
        <v>71</v>
      </c>
    </row>
    <row r="13" spans="1:9" ht="39" customHeight="1" x14ac:dyDescent="0.25">
      <c r="A13" s="18">
        <v>5</v>
      </c>
      <c r="B13" s="37" t="s">
        <v>61</v>
      </c>
      <c r="C13" s="19">
        <v>9000000</v>
      </c>
      <c r="D13" s="19">
        <f>F13+G13+H13</f>
        <v>16598341</v>
      </c>
      <c r="E13" s="20"/>
      <c r="F13" s="36">
        <v>0</v>
      </c>
      <c r="G13" s="20">
        <v>16598341</v>
      </c>
      <c r="H13" s="36">
        <v>0</v>
      </c>
      <c r="I13" s="46" t="s">
        <v>71</v>
      </c>
    </row>
    <row r="14" spans="1:9" ht="47.25" x14ac:dyDescent="0.25">
      <c r="A14" s="18">
        <v>6</v>
      </c>
      <c r="B14" s="5" t="s">
        <v>58</v>
      </c>
      <c r="C14" s="36">
        <v>2441337</v>
      </c>
      <c r="D14" s="19">
        <f>F14+G14+H14</f>
        <v>400000</v>
      </c>
      <c r="E14" s="20"/>
      <c r="F14" s="36">
        <v>0</v>
      </c>
      <c r="G14" s="20">
        <v>400000</v>
      </c>
      <c r="H14" s="20">
        <v>0</v>
      </c>
      <c r="I14" s="46" t="s">
        <v>72</v>
      </c>
    </row>
    <row r="15" spans="1:9" ht="47.25" x14ac:dyDescent="0.25">
      <c r="A15" s="18">
        <v>7</v>
      </c>
      <c r="B15" s="21" t="s">
        <v>63</v>
      </c>
      <c r="C15" s="19">
        <v>400000</v>
      </c>
      <c r="D15" s="19">
        <f>F15+G15+H15</f>
        <v>-400000</v>
      </c>
      <c r="E15" s="20"/>
      <c r="F15" s="19">
        <v>0</v>
      </c>
      <c r="G15" s="20">
        <v>-400000</v>
      </c>
      <c r="H15" s="20">
        <v>0</v>
      </c>
      <c r="I15" s="46" t="s">
        <v>72</v>
      </c>
    </row>
    <row r="16" spans="1:9" ht="42.75" customHeight="1" x14ac:dyDescent="0.25">
      <c r="A16" s="18">
        <v>8</v>
      </c>
      <c r="B16" s="3" t="s">
        <v>60</v>
      </c>
      <c r="C16" s="36">
        <v>194139</v>
      </c>
      <c r="D16" s="19">
        <f>F16+G16+H16</f>
        <v>-194139</v>
      </c>
      <c r="E16" s="20"/>
      <c r="F16" s="36">
        <v>0</v>
      </c>
      <c r="G16" s="20">
        <v>-194139</v>
      </c>
      <c r="H16" s="20">
        <v>0</v>
      </c>
      <c r="I16" s="46" t="s">
        <v>70</v>
      </c>
    </row>
    <row r="17" spans="1:9" ht="51" x14ac:dyDescent="0.25">
      <c r="A17" s="18">
        <v>9</v>
      </c>
      <c r="B17" s="38" t="s">
        <v>68</v>
      </c>
      <c r="C17" s="36">
        <v>0</v>
      </c>
      <c r="D17" s="19">
        <f>F17+G17+H17</f>
        <v>194139</v>
      </c>
      <c r="E17" s="20"/>
      <c r="F17" s="36">
        <v>0</v>
      </c>
      <c r="G17" s="20">
        <v>194139</v>
      </c>
      <c r="H17" s="20">
        <v>0</v>
      </c>
      <c r="I17" s="46" t="s">
        <v>70</v>
      </c>
    </row>
    <row r="18" spans="1:9" ht="15.75" hidden="1" x14ac:dyDescent="0.25">
      <c r="A18" s="18">
        <v>10</v>
      </c>
      <c r="B18" s="32"/>
      <c r="C18" s="19"/>
      <c r="D18" s="19">
        <f t="shared" ref="D18:D41" si="1">F18+G18+H18</f>
        <v>0</v>
      </c>
      <c r="E18" s="20"/>
      <c r="F18" s="19"/>
      <c r="G18" s="20"/>
      <c r="H18" s="20"/>
    </row>
    <row r="19" spans="1:9" ht="15.75" hidden="1" x14ac:dyDescent="0.25">
      <c r="A19" s="18">
        <v>11</v>
      </c>
      <c r="B19" s="4"/>
      <c r="C19" s="19"/>
      <c r="D19" s="19">
        <f t="shared" si="1"/>
        <v>0</v>
      </c>
      <c r="E19" s="20"/>
      <c r="F19" s="19"/>
      <c r="G19" s="20"/>
      <c r="H19" s="20"/>
    </row>
    <row r="20" spans="1:9" ht="15.75" hidden="1" x14ac:dyDescent="0.25">
      <c r="A20" s="18">
        <v>12</v>
      </c>
      <c r="B20" s="4"/>
      <c r="C20" s="19"/>
      <c r="D20" s="19">
        <f t="shared" si="1"/>
        <v>0</v>
      </c>
      <c r="E20" s="20"/>
      <c r="F20" s="19"/>
      <c r="G20" s="20"/>
      <c r="H20" s="20"/>
    </row>
    <row r="21" spans="1:9" ht="15.75" hidden="1" x14ac:dyDescent="0.25">
      <c r="A21" s="18">
        <v>13</v>
      </c>
      <c r="B21" s="4"/>
      <c r="C21" s="19"/>
      <c r="D21" s="19">
        <f t="shared" si="1"/>
        <v>0</v>
      </c>
      <c r="E21" s="20"/>
      <c r="F21" s="19"/>
      <c r="G21" s="20"/>
      <c r="H21" s="20"/>
    </row>
    <row r="22" spans="1:9" ht="15.75" hidden="1" x14ac:dyDescent="0.25">
      <c r="A22" s="18">
        <v>14</v>
      </c>
      <c r="B22" s="5"/>
      <c r="C22" s="19"/>
      <c r="D22" s="19">
        <f t="shared" si="1"/>
        <v>0</v>
      </c>
      <c r="E22" s="20"/>
      <c r="F22" s="19"/>
      <c r="G22" s="20"/>
      <c r="H22" s="20"/>
    </row>
    <row r="23" spans="1:9" ht="15.75" hidden="1" x14ac:dyDescent="0.25">
      <c r="A23" s="18">
        <v>15</v>
      </c>
      <c r="B23" s="5"/>
      <c r="C23" s="19"/>
      <c r="D23" s="19">
        <f t="shared" si="1"/>
        <v>0</v>
      </c>
      <c r="E23" s="20"/>
      <c r="F23" s="19"/>
      <c r="G23" s="20"/>
      <c r="H23" s="20"/>
    </row>
    <row r="24" spans="1:9" ht="15.75" hidden="1" x14ac:dyDescent="0.25">
      <c r="A24" s="18">
        <v>16</v>
      </c>
      <c r="B24" s="5"/>
      <c r="C24" s="19"/>
      <c r="D24" s="19">
        <f t="shared" si="1"/>
        <v>0</v>
      </c>
      <c r="E24" s="20"/>
      <c r="F24" s="19"/>
      <c r="G24" s="20"/>
      <c r="H24" s="20"/>
    </row>
    <row r="25" spans="1:9" ht="15.75" hidden="1" x14ac:dyDescent="0.25">
      <c r="A25" s="18">
        <v>17</v>
      </c>
      <c r="B25" s="5"/>
      <c r="C25" s="19"/>
      <c r="D25" s="19">
        <f t="shared" si="1"/>
        <v>0</v>
      </c>
      <c r="E25" s="20"/>
      <c r="F25" s="19"/>
      <c r="G25" s="20"/>
      <c r="H25" s="20"/>
    </row>
    <row r="26" spans="1:9" ht="15.75" hidden="1" x14ac:dyDescent="0.25">
      <c r="A26" s="18">
        <v>18</v>
      </c>
      <c r="B26" s="21"/>
      <c r="C26" s="19"/>
      <c r="D26" s="19">
        <f t="shared" si="1"/>
        <v>0</v>
      </c>
      <c r="E26" s="20"/>
      <c r="F26" s="22"/>
      <c r="G26" s="22"/>
      <c r="H26" s="20"/>
    </row>
    <row r="27" spans="1:9" ht="15.75" hidden="1" x14ac:dyDescent="0.25">
      <c r="A27" s="18">
        <v>19</v>
      </c>
      <c r="B27" s="23"/>
      <c r="C27" s="1"/>
      <c r="D27" s="19">
        <f t="shared" si="1"/>
        <v>0</v>
      </c>
      <c r="E27" s="20"/>
      <c r="F27" s="22"/>
      <c r="G27" s="22"/>
      <c r="H27" s="22"/>
    </row>
    <row r="28" spans="1:9" ht="15.75" hidden="1" x14ac:dyDescent="0.25">
      <c r="A28" s="18">
        <v>20</v>
      </c>
      <c r="B28" s="34"/>
      <c r="C28" s="33"/>
      <c r="D28" s="19">
        <f t="shared" si="1"/>
        <v>0</v>
      </c>
      <c r="E28" s="20"/>
      <c r="F28" s="22"/>
      <c r="G28" s="22"/>
      <c r="H28" s="22"/>
    </row>
    <row r="29" spans="1:9" ht="15.75" hidden="1" x14ac:dyDescent="0.25">
      <c r="A29" s="18">
        <v>21</v>
      </c>
      <c r="B29" s="8"/>
      <c r="C29" s="24"/>
      <c r="D29" s="19">
        <f t="shared" si="1"/>
        <v>0</v>
      </c>
      <c r="E29" s="20"/>
      <c r="F29" s="22"/>
      <c r="G29" s="22"/>
      <c r="H29" s="22"/>
    </row>
    <row r="30" spans="1:9" ht="15.75" hidden="1" x14ac:dyDescent="0.25">
      <c r="A30" s="18">
        <v>22</v>
      </c>
      <c r="B30" s="3"/>
      <c r="C30" s="9"/>
      <c r="D30" s="19">
        <f t="shared" si="1"/>
        <v>0</v>
      </c>
      <c r="E30" s="20"/>
      <c r="F30" s="22"/>
      <c r="G30" s="22"/>
      <c r="H30" s="22"/>
    </row>
    <row r="31" spans="1:9" ht="15.75" hidden="1" x14ac:dyDescent="0.25">
      <c r="A31" s="18">
        <v>23</v>
      </c>
      <c r="B31" s="25"/>
      <c r="C31" s="26"/>
      <c r="D31" s="19">
        <f t="shared" si="1"/>
        <v>0</v>
      </c>
      <c r="E31" s="20"/>
      <c r="F31" s="22"/>
      <c r="G31" s="22"/>
      <c r="H31" s="22"/>
    </row>
    <row r="32" spans="1:9" ht="15.75" hidden="1" x14ac:dyDescent="0.25">
      <c r="A32" s="18">
        <v>24</v>
      </c>
      <c r="B32" s="5"/>
      <c r="C32" s="19"/>
      <c r="D32" s="19">
        <f t="shared" si="1"/>
        <v>0</v>
      </c>
      <c r="E32" s="20"/>
      <c r="F32" s="27"/>
      <c r="G32" s="22"/>
      <c r="H32" s="22"/>
    </row>
    <row r="33" spans="1:11" ht="15.75" hidden="1" x14ac:dyDescent="0.25">
      <c r="A33" s="18">
        <v>25</v>
      </c>
      <c r="B33" s="5"/>
      <c r="C33" s="19"/>
      <c r="D33" s="19">
        <f t="shared" si="1"/>
        <v>0</v>
      </c>
      <c r="E33" s="20"/>
      <c r="F33" s="27"/>
      <c r="G33" s="22"/>
      <c r="H33" s="22"/>
    </row>
    <row r="34" spans="1:11" ht="15.75" hidden="1" x14ac:dyDescent="0.25">
      <c r="A34" s="18">
        <v>26</v>
      </c>
      <c r="B34" s="5"/>
      <c r="C34" s="19"/>
      <c r="D34" s="19">
        <f t="shared" si="1"/>
        <v>0</v>
      </c>
      <c r="E34" s="20"/>
      <c r="F34" s="27"/>
      <c r="G34" s="22"/>
      <c r="H34" s="22"/>
    </row>
    <row r="35" spans="1:11" ht="15.75" hidden="1" x14ac:dyDescent="0.25">
      <c r="A35" s="18">
        <v>27</v>
      </c>
      <c r="B35" s="5"/>
      <c r="C35" s="19"/>
      <c r="D35" s="19">
        <f t="shared" si="1"/>
        <v>0</v>
      </c>
      <c r="E35" s="20"/>
      <c r="F35" s="27"/>
      <c r="G35" s="22"/>
      <c r="H35" s="22"/>
    </row>
    <row r="36" spans="1:11" ht="15.75" hidden="1" x14ac:dyDescent="0.25">
      <c r="A36" s="18">
        <v>28</v>
      </c>
      <c r="B36" s="5"/>
      <c r="C36" s="19"/>
      <c r="D36" s="19">
        <f t="shared" si="1"/>
        <v>0</v>
      </c>
      <c r="E36" s="20"/>
      <c r="F36" s="27"/>
      <c r="G36" s="22"/>
      <c r="H36" s="22"/>
    </row>
    <row r="37" spans="1:11" ht="15.75" hidden="1" x14ac:dyDescent="0.25">
      <c r="A37" s="18">
        <v>29</v>
      </c>
      <c r="B37" s="5"/>
      <c r="C37" s="19"/>
      <c r="D37" s="19">
        <f t="shared" si="1"/>
        <v>0</v>
      </c>
      <c r="E37" s="20"/>
      <c r="F37" s="27"/>
      <c r="G37" s="22"/>
      <c r="H37" s="22"/>
    </row>
    <row r="38" spans="1:11" ht="15.75" hidden="1" x14ac:dyDescent="0.25">
      <c r="A38" s="18">
        <v>30</v>
      </c>
      <c r="B38" s="5"/>
      <c r="C38" s="19"/>
      <c r="D38" s="19">
        <f t="shared" si="1"/>
        <v>0</v>
      </c>
      <c r="E38" s="20"/>
      <c r="F38" s="27"/>
      <c r="G38" s="22"/>
      <c r="H38" s="22"/>
    </row>
    <row r="39" spans="1:11" s="35" customFormat="1" ht="15.75" hidden="1" x14ac:dyDescent="0.25">
      <c r="A39" s="18">
        <v>31</v>
      </c>
      <c r="B39" s="6"/>
      <c r="C39" s="27"/>
      <c r="D39" s="19">
        <f t="shared" si="1"/>
        <v>0</v>
      </c>
      <c r="E39" s="22"/>
      <c r="F39" s="27"/>
      <c r="G39" s="22"/>
      <c r="H39" s="22"/>
    </row>
    <row r="40" spans="1:11" s="35" customFormat="1" ht="51" x14ac:dyDescent="0.25">
      <c r="A40" s="18">
        <v>10</v>
      </c>
      <c r="B40" s="6" t="s">
        <v>66</v>
      </c>
      <c r="C40" s="27">
        <v>0</v>
      </c>
      <c r="D40" s="19">
        <f t="shared" si="1"/>
        <v>100000</v>
      </c>
      <c r="E40" s="22"/>
      <c r="F40" s="27">
        <v>100000</v>
      </c>
      <c r="G40" s="22">
        <v>0</v>
      </c>
      <c r="H40" s="22">
        <v>0</v>
      </c>
      <c r="I40" s="46" t="s">
        <v>70</v>
      </c>
      <c r="J40" s="53"/>
      <c r="K40" s="53"/>
    </row>
    <row r="41" spans="1:11" s="51" customFormat="1" ht="38.25" x14ac:dyDescent="0.25">
      <c r="A41" s="18">
        <v>11</v>
      </c>
      <c r="B41" s="6" t="s">
        <v>67</v>
      </c>
      <c r="C41" s="48">
        <v>0</v>
      </c>
      <c r="D41" s="49">
        <f t="shared" si="1"/>
        <v>200000</v>
      </c>
      <c r="E41" s="50"/>
      <c r="F41" s="48">
        <v>200000</v>
      </c>
      <c r="G41" s="50">
        <v>0</v>
      </c>
      <c r="H41" s="50">
        <v>0</v>
      </c>
      <c r="I41" s="46" t="s">
        <v>72</v>
      </c>
      <c r="J41" s="54"/>
      <c r="K41" s="54"/>
    </row>
    <row r="42" spans="1:11" s="35" customFormat="1" ht="51" x14ac:dyDescent="0.25">
      <c r="A42" s="18">
        <v>12</v>
      </c>
      <c r="B42" s="6" t="s">
        <v>73</v>
      </c>
      <c r="C42" s="27">
        <v>0</v>
      </c>
      <c r="D42" s="19">
        <f t="shared" ref="D42:D44" si="2">F42+G42+H42</f>
        <v>299875</v>
      </c>
      <c r="E42" s="22"/>
      <c r="F42" s="27">
        <v>299875</v>
      </c>
      <c r="G42" s="22">
        <v>0</v>
      </c>
      <c r="H42" s="22">
        <v>0</v>
      </c>
      <c r="I42" s="46" t="s">
        <v>70</v>
      </c>
      <c r="J42" s="53"/>
      <c r="K42" s="53"/>
    </row>
    <row r="43" spans="1:11" s="35" customFormat="1" ht="51" x14ac:dyDescent="0.25">
      <c r="A43" s="18">
        <v>13</v>
      </c>
      <c r="B43" s="6" t="s">
        <v>74</v>
      </c>
      <c r="C43" s="27">
        <v>0</v>
      </c>
      <c r="D43" s="19">
        <f t="shared" si="2"/>
        <v>299582</v>
      </c>
      <c r="E43" s="22"/>
      <c r="F43" s="27">
        <v>299582</v>
      </c>
      <c r="G43" s="22">
        <v>0</v>
      </c>
      <c r="H43" s="22">
        <v>0</v>
      </c>
      <c r="I43" s="46" t="s">
        <v>70</v>
      </c>
      <c r="J43" s="53"/>
      <c r="K43" s="53"/>
    </row>
    <row r="44" spans="1:11" s="35" customFormat="1" ht="47.25" x14ac:dyDescent="0.25">
      <c r="A44" s="18">
        <v>14</v>
      </c>
      <c r="B44" s="6" t="s">
        <v>44</v>
      </c>
      <c r="C44" s="36">
        <v>1826996</v>
      </c>
      <c r="D44" s="19">
        <f t="shared" si="2"/>
        <v>3284425</v>
      </c>
      <c r="E44" s="22"/>
      <c r="F44" s="27">
        <v>0</v>
      </c>
      <c r="G44" s="22">
        <v>0</v>
      </c>
      <c r="H44" s="22">
        <v>3284425</v>
      </c>
      <c r="I44" s="46" t="s">
        <v>72</v>
      </c>
      <c r="J44" s="53"/>
      <c r="K44" s="53"/>
    </row>
    <row r="45" spans="1:11" ht="15.75" x14ac:dyDescent="0.25">
      <c r="A45" s="28"/>
      <c r="B45" s="2" t="s">
        <v>14</v>
      </c>
      <c r="C45" s="29">
        <f>SUM(C9:C41)</f>
        <v>14212907</v>
      </c>
      <c r="D45" s="29">
        <f>SUM(D9:D43)</f>
        <v>706857</v>
      </c>
      <c r="E45" s="29">
        <f t="shared" ref="E45" si="3">SUM(E9:E38)</f>
        <v>0</v>
      </c>
      <c r="F45" s="29">
        <f>SUM(F9:F43)</f>
        <v>706857</v>
      </c>
      <c r="G45" s="29">
        <f>SUM(G9:G41)</f>
        <v>0</v>
      </c>
      <c r="H45" s="29">
        <f>SUM(H9:H44)</f>
        <v>3284425</v>
      </c>
    </row>
    <row r="46" spans="1:11" ht="15.75" x14ac:dyDescent="0.25">
      <c r="A46" s="30"/>
      <c r="B46" s="31"/>
      <c r="C46" s="31"/>
      <c r="D46" s="31"/>
    </row>
    <row r="48" spans="1:11" ht="15.75" x14ac:dyDescent="0.25">
      <c r="A48" s="30" t="s">
        <v>55</v>
      </c>
      <c r="B48" s="31"/>
    </row>
  </sheetData>
  <mergeCells count="10">
    <mergeCell ref="I5:I7"/>
    <mergeCell ref="D2:E2"/>
    <mergeCell ref="F2:H2"/>
    <mergeCell ref="A3:H3"/>
    <mergeCell ref="A5:A7"/>
    <mergeCell ref="B5:B7"/>
    <mergeCell ref="C5:C7"/>
    <mergeCell ref="D5:H5"/>
    <mergeCell ref="D6:D7"/>
    <mergeCell ref="F6:H6"/>
  </mergeCells>
  <pageMargins left="0.15748031496062992" right="0.15748031496062992" top="0.23622047244094491" bottom="0.2362204724409449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Сумарна</vt:lpstr>
      <vt:lpstr>Зміни</vt:lpstr>
      <vt:lpstr>Зміни!Заголовки_для_друку</vt:lpstr>
      <vt:lpstr>Сумарна!Заголовки_для_друку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G.O.R</dc:creator>
  <cp:lastModifiedBy>Secretary</cp:lastModifiedBy>
  <cp:lastPrinted>2021-06-24T12:28:02Z</cp:lastPrinted>
  <dcterms:created xsi:type="dcterms:W3CDTF">2019-11-18T14:58:44Z</dcterms:created>
  <dcterms:modified xsi:type="dcterms:W3CDTF">2021-06-24T12:33:08Z</dcterms:modified>
</cp:coreProperties>
</file>